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filterPrivacy="1" showInkAnnotation="0" defaultThemeVersion="124226"/>
  <xr:revisionPtr revIDLastSave="0" documentId="8_{4F19FF27-CC22-4D48-BED1-B0F25FD2CBB8}" xr6:coauthVersionLast="34" xr6:coauthVersionMax="34" xr10:uidLastSave="{00000000-0000-0000-0000-000000000000}"/>
  <bookViews>
    <workbookView xWindow="0" yWindow="0" windowWidth="28800" windowHeight="12225" xr2:uid="{00000000-000D-0000-FFFF-FFFF00000000}"/>
  </bookViews>
  <sheets>
    <sheet name="Total" sheetId="23" r:id="rId1"/>
    <sheet name="AT" sheetId="21" r:id="rId2"/>
    <sheet name="BE" sheetId="14" r:id="rId3"/>
    <sheet name="BG" sheetId="15" r:id="rId4"/>
    <sheet name="CH" sheetId="2" r:id="rId5"/>
    <sheet name="DE" sheetId="5" r:id="rId6"/>
    <sheet name="EE" sheetId="19" r:id="rId7"/>
    <sheet name="ES, CNEPS" sheetId="26" r:id="rId8"/>
    <sheet name="ES, INVERCO" sheetId="27" r:id="rId9"/>
    <sheet name="FI" sheetId="8" r:id="rId10"/>
    <sheet name="FR" sheetId="6" r:id="rId11"/>
    <sheet name="HR" sheetId="18" r:id="rId12"/>
    <sheet name="HU" sheetId="17" r:id="rId13"/>
    <sheet name="IE" sheetId="10" r:id="rId14"/>
    <sheet name="IS" sheetId="12" r:id="rId15"/>
    <sheet name="IT" sheetId="4" r:id="rId16"/>
    <sheet name="LT" sheetId="16" r:id="rId17"/>
    <sheet name="LU" sheetId="24" r:id="rId18"/>
    <sheet name="NL" sheetId="20" r:id="rId19"/>
    <sheet name="NO" sheetId="7" r:id="rId20"/>
    <sheet name="PT" sheetId="11" r:id="rId21"/>
    <sheet name="RO" sheetId="9" r:id="rId22"/>
    <sheet name="SE (TPF)" sheetId="28" r:id="rId23"/>
    <sheet name="SE (SPFA)" sheetId="29" r:id="rId24"/>
    <sheet name="UK" sheetId="1" r:id="rId25"/>
    <sheet name="Charts" sheetId="25" r:id="rId26"/>
  </sheets>
  <definedNames>
    <definedName name="_xlnm.Print_Area" localSheetId="1">AT!$A$1:$D$29</definedName>
    <definedName name="_xlnm.Print_Area" localSheetId="2">BE!$A$1:$D$29</definedName>
    <definedName name="_xlnm.Print_Area" localSheetId="3">BG!$A$1:$D$29</definedName>
    <definedName name="_xlnm.Print_Area" localSheetId="4">CH!$A$1:$D$29</definedName>
    <definedName name="_xlnm.Print_Area" localSheetId="5">DE!$A$1:$D$29</definedName>
    <definedName name="_xlnm.Print_Area" localSheetId="6">EE!$A$1:$D$29</definedName>
    <definedName name="_xlnm.Print_Area" localSheetId="7">'ES, CNEPS'!$A$1:$D$29</definedName>
    <definedName name="_xlnm.Print_Area" localSheetId="9">FI!$A$1:$D$29</definedName>
    <definedName name="_xlnm.Print_Area" localSheetId="10">FR!$A$1:$D$29</definedName>
    <definedName name="_xlnm.Print_Area" localSheetId="11">HR!$A$1:$D$29</definedName>
    <definedName name="_xlnm.Print_Area" localSheetId="12">HU!$A$1:$D$30</definedName>
    <definedName name="_xlnm.Print_Area" localSheetId="13">IE!$A$1:$D$29</definedName>
    <definedName name="_xlnm.Print_Area" localSheetId="14">IS!$A$1:$D$29</definedName>
    <definedName name="_xlnm.Print_Area" localSheetId="15">IT!$A$1:$D$30</definedName>
    <definedName name="_xlnm.Print_Area" localSheetId="16">LT!$A$1:$D$29</definedName>
    <definedName name="_xlnm.Print_Area" localSheetId="17">LU!$A$1:$D$29</definedName>
    <definedName name="_xlnm.Print_Area" localSheetId="18">NL!$A$1:$D$29</definedName>
    <definedName name="_xlnm.Print_Area" localSheetId="19">NO!$A$1:$D$29</definedName>
    <definedName name="_xlnm.Print_Area" localSheetId="20">PT!$A$1:$D$29</definedName>
    <definedName name="_xlnm.Print_Area" localSheetId="21">RO!$A$1:$D$29</definedName>
    <definedName name="_xlnm.Print_Area" localSheetId="22">'SE (TPF)'!$A$1:$D$29</definedName>
    <definedName name="_xlnm.Print_Area" localSheetId="0">Total!$A$1:$Z$35</definedName>
    <definedName name="_xlnm.Print_Area" localSheetId="24">UK!$A$1:$D$29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1" i="23" l="1"/>
  <c r="N31" i="23" l="1"/>
  <c r="P31" i="23" l="1"/>
  <c r="B5" i="24" l="1"/>
  <c r="B7" i="24" s="1"/>
  <c r="W31" i="23" l="1"/>
  <c r="X31" i="23"/>
  <c r="H31" i="23" l="1"/>
  <c r="I31" i="23"/>
  <c r="C31" i="23" l="1"/>
  <c r="D31" i="23"/>
  <c r="E31" i="23"/>
  <c r="F31" i="23"/>
  <c r="G31" i="23"/>
  <c r="J31" i="23"/>
  <c r="L31" i="23"/>
  <c r="M31" i="23"/>
  <c r="O31" i="23"/>
  <c r="Q31" i="23"/>
  <c r="R31" i="23"/>
  <c r="S31" i="23"/>
  <c r="T31" i="23"/>
  <c r="U31" i="23"/>
  <c r="V31" i="23"/>
  <c r="Y31" i="23"/>
  <c r="B31" i="23"/>
  <c r="Z20" i="23" l="1"/>
  <c r="R6" i="23" l="1"/>
  <c r="Z15" i="23" l="1"/>
  <c r="Z16" i="23"/>
  <c r="Z19" i="23"/>
  <c r="Z23" i="23"/>
  <c r="Z24" i="23"/>
  <c r="Z27" i="23"/>
  <c r="Z28" i="23"/>
  <c r="Z14" i="23"/>
  <c r="Z4" i="23" l="1"/>
  <c r="Z31" i="23" l="1"/>
  <c r="D28" i="17"/>
  <c r="C28" i="17"/>
  <c r="B28" i="17"/>
  <c r="D17" i="14" l="1"/>
  <c r="C17" i="14"/>
  <c r="D16" i="14"/>
  <c r="C16" i="14"/>
  <c r="D15" i="14"/>
  <c r="C15" i="14"/>
  <c r="D4" i="14"/>
  <c r="C4" i="14"/>
  <c r="D10" i="9" l="1"/>
  <c r="C10" i="9"/>
  <c r="B1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Y4" authorId="0" shapeId="0" xr:uid="{00000000-0006-0000-0000-000001000000}">
      <text>
        <r>
          <rPr>
            <b/>
            <sz val="9"/>
            <color indexed="81"/>
            <rFont val="Tahoma"/>
            <charset val="1"/>
          </rPr>
          <t>Author:</t>
        </r>
        <r>
          <rPr>
            <sz val="9"/>
            <color indexed="81"/>
            <rFont val="Tahoma"/>
            <charset val="1"/>
          </rPr>
          <t xml:space="preserve">
1000 billion British Pound (The British Pound to Euro exchange rate on 31 December 2015 was: 1 GBP = 1.356 EUR)</t>
        </r>
      </text>
    </comment>
    <comment ref="J11" authorId="0" shapeId="0" xr:uid="{00000000-0006-0000-0000-000002000000}">
      <text>
        <r>
          <rPr>
            <b/>
            <sz val="9"/>
            <color indexed="81"/>
            <rFont val="Tahoma"/>
            <charset val="1"/>
          </rPr>
          <t>Author:</t>
        </r>
        <r>
          <rPr>
            <sz val="9"/>
            <color indexed="81"/>
            <rFont val="Tahoma"/>
            <charset val="1"/>
          </rPr>
          <t xml:space="preserve">
Included in debt, fixed income etc.</t>
        </r>
      </text>
    </comment>
    <comment ref="J12" authorId="0" shapeId="0" xr:uid="{00000000-0006-0000-0000-000003000000}">
      <text>
        <r>
          <rPr>
            <b/>
            <sz val="9"/>
            <color indexed="81"/>
            <rFont val="Tahoma"/>
            <charset val="1"/>
          </rPr>
          <t>Author:</t>
        </r>
        <r>
          <rPr>
            <sz val="9"/>
            <color indexed="81"/>
            <rFont val="Tahoma"/>
            <charset val="1"/>
          </rPr>
          <t xml:space="preserve">
Included in equities</t>
        </r>
      </text>
    </comment>
    <comment ref="P12" authorId="0" shapeId="0" xr:uid="{00000000-0006-0000-0000-000004000000}">
      <text>
        <r>
          <rPr>
            <b/>
            <sz val="9"/>
            <color indexed="81"/>
            <rFont val="Tahoma"/>
            <charset val="1"/>
          </rPr>
          <t>Author:</t>
        </r>
        <r>
          <rPr>
            <sz val="9"/>
            <color indexed="81"/>
            <rFont val="Tahoma"/>
            <charset val="1"/>
          </rPr>
          <t xml:space="preserve">
Consisting of other investments (ucits mutual funds, insurance contracts)</t>
        </r>
      </text>
    </comment>
    <comment ref="X12" authorId="0" shapeId="0" xr:uid="{00000000-0006-0000-0000-000005000000}">
      <text>
        <r>
          <rPr>
            <b/>
            <sz val="9"/>
            <color indexed="81"/>
            <rFont val="Tahoma"/>
            <charset val="1"/>
          </rPr>
          <t>Author:</t>
        </r>
        <r>
          <rPr>
            <sz val="9"/>
            <color indexed="81"/>
            <rFont val="Tahoma"/>
            <charset val="1"/>
          </rPr>
          <t xml:space="preserve">
Including real estate</t>
        </r>
      </text>
    </comment>
    <comment ref="U14" authorId="0" shapeId="0" xr:uid="{00000000-0006-0000-0000-000006000000}">
      <text>
        <r>
          <rPr>
            <b/>
            <sz val="9"/>
            <color indexed="81"/>
            <rFont val="Tahoma"/>
            <family val="2"/>
          </rPr>
          <t>Author:</t>
        </r>
        <r>
          <rPr>
            <sz val="9"/>
            <color indexed="81"/>
            <rFont val="Tahoma"/>
            <family val="2"/>
          </rPr>
          <t xml:space="preserve">
The number of Members may contain some double-counting because of persons that are Members of more than one pension scheme (either 2nd pillar or 3rd pillar).</t>
        </r>
      </text>
    </comment>
    <comment ref="Z14" authorId="0" shapeId="0" xr:uid="{00000000-0006-0000-0000-000007000000}">
      <text>
        <r>
          <rPr>
            <b/>
            <sz val="9"/>
            <color indexed="81"/>
            <rFont val="Tahoma"/>
            <charset val="1"/>
          </rPr>
          <t>Author:</t>
        </r>
        <r>
          <rPr>
            <sz val="9"/>
            <color indexed="81"/>
            <rFont val="Tahoma"/>
            <charset val="1"/>
          </rPr>
          <t xml:space="preserve">
The number of Members and Beneficiaries might contain some double counting.</t>
        </r>
      </text>
    </comment>
    <comment ref="Z15" authorId="0" shapeId="0" xr:uid="{00000000-0006-0000-0000-000008000000}">
      <text>
        <r>
          <rPr>
            <b/>
            <sz val="9"/>
            <color indexed="81"/>
            <rFont val="Tahoma"/>
            <charset val="1"/>
          </rPr>
          <t>Author:</t>
        </r>
        <r>
          <rPr>
            <sz val="9"/>
            <color indexed="81"/>
            <rFont val="Tahoma"/>
            <charset val="1"/>
          </rPr>
          <t xml:space="preserve">
The number of Members and Beneficiaries might contain some double counting.</t>
        </r>
      </text>
    </comment>
    <comment ref="F19" authorId="0" shapeId="0" xr:uid="{00000000-0006-0000-0000-000009000000}">
      <text>
        <r>
          <rPr>
            <b/>
            <sz val="9"/>
            <color indexed="81"/>
            <rFont val="Tahoma"/>
            <charset val="1"/>
          </rPr>
          <t>Author:</t>
        </r>
        <r>
          <rPr>
            <sz val="9"/>
            <color indexed="81"/>
            <rFont val="Tahoma"/>
            <charset val="1"/>
          </rPr>
          <t xml:space="preserve">
285,2 bn euro in book-reserved schemes with partial external funding and 37,8 bn euro in support funds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0" authorId="0" shapeId="0" xr:uid="{00000000-0006-0000-0500-000001000000}">
      <text>
        <r>
          <rPr>
            <b/>
            <sz val="9"/>
            <color indexed="81"/>
            <rFont val="Tahoma"/>
            <charset val="1"/>
          </rPr>
          <t>Author:</t>
        </r>
        <r>
          <rPr>
            <sz val="9"/>
            <color indexed="81"/>
            <rFont val="Tahoma"/>
            <charset val="1"/>
          </rPr>
          <t xml:space="preserve">
285,2 bn euro in book-reserved schemes with partial external funding and 37,8 bn euro in support funds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8" authorId="0" shapeId="0" xr:uid="{00000000-0006-0000-1400-000001000000}">
      <text>
        <r>
          <rPr>
            <b/>
            <sz val="9"/>
            <color indexed="81"/>
            <rFont val="Tahoma"/>
            <charset val="1"/>
          </rPr>
          <t>Author:</t>
        </r>
        <r>
          <rPr>
            <sz val="9"/>
            <color indexed="81"/>
            <rFont val="Tahoma"/>
            <charset val="1"/>
          </rPr>
          <t xml:space="preserve">
The Asset allocation breakdown includes individual personal pensions (3rd Pillar) financed by pension Funds that finance both 2nd and 3rd Pillar Pension Schemes</t>
        </r>
      </text>
    </comment>
    <comment ref="B15" authorId="0" shapeId="0" xr:uid="{00000000-0006-0000-1400-000002000000}">
      <text>
        <r>
          <rPr>
            <b/>
            <sz val="9"/>
            <color indexed="81"/>
            <rFont val="Tahoma"/>
            <family val="2"/>
          </rPr>
          <t>Author:</t>
        </r>
        <r>
          <rPr>
            <sz val="9"/>
            <color indexed="81"/>
            <rFont val="Tahoma"/>
            <family val="2"/>
          </rPr>
          <t xml:space="preserve">
The number of Members may contain some double-counting because of persons that are Members of more than one pension scheme (either 2nd pillar or 3rd pillar).</t>
        </r>
      </text>
    </comment>
    <comment ref="A29" authorId="0" shapeId="0" xr:uid="{00000000-0006-0000-1400-000003000000}">
      <text>
        <r>
          <rPr>
            <b/>
            <sz val="9"/>
            <color indexed="81"/>
            <rFont val="Tahoma"/>
            <charset val="1"/>
          </rPr>
          <t>Author:</t>
        </r>
        <r>
          <rPr>
            <sz val="9"/>
            <color indexed="81"/>
            <rFont val="Tahoma"/>
            <charset val="1"/>
          </rPr>
          <t xml:space="preserve">
In 2015, the information on 3rd Pillar Personal Pensions does not include the number of persons covered by the Public Capitalization Regime, which is a funded 3rd pillar scheme run by the State. In 2014, it had 7 738 members. Furthermore, The number of Members may contain some double-counting because of persons that are Members of more than one Pension Scheme (either 2nd Pillar or 3rd Pillar).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1800-000001000000}">
      <text>
        <r>
          <rPr>
            <b/>
            <sz val="9"/>
            <color indexed="81"/>
            <rFont val="Tahoma"/>
            <charset val="1"/>
          </rPr>
          <t>Author:</t>
        </r>
        <r>
          <rPr>
            <sz val="9"/>
            <color indexed="81"/>
            <rFont val="Tahoma"/>
            <charset val="1"/>
          </rPr>
          <t xml:space="preserve">
1000 billion British Pound (The British Pound to Euro exchange rate on 31 December 2015 was: 1 GBP = 1.356 EUR)</t>
        </r>
      </text>
    </comment>
  </commentList>
</comments>
</file>

<file path=xl/sharedStrings.xml><?xml version="1.0" encoding="utf-8"?>
<sst xmlns="http://schemas.openxmlformats.org/spreadsheetml/2006/main" count="807" uniqueCount="105">
  <si>
    <t>United Kingdom</t>
  </si>
  <si>
    <t>ONLY PENSION FUNDS (Only private sector, and only the 2nd pillar)</t>
  </si>
  <si>
    <t>Total assets (bn. EURO)</t>
  </si>
  <si>
    <t>Share of DB schemes (% of assets)</t>
  </si>
  <si>
    <t>Share of DC schemes (% of assets)</t>
  </si>
  <si>
    <t>Share of Hybrid schemes (% of assets)</t>
  </si>
  <si>
    <t>Asset allocation</t>
  </si>
  <si>
    <t>Equities (%)</t>
  </si>
  <si>
    <t>Debt, Fixed income, and Money Market assets (%)</t>
  </si>
  <si>
    <t>Real estate (%)</t>
  </si>
  <si>
    <t>Cash and deposits (%)</t>
  </si>
  <si>
    <t>Alternatives (such as loans, infrastructure, hedge funds, other funds etc.) (%)</t>
  </si>
  <si>
    <t>Coverage</t>
  </si>
  <si>
    <t>Number of Members</t>
  </si>
  <si>
    <t>Number of Beneficiaries (=Number of pensioner members and deferred members)</t>
  </si>
  <si>
    <t>Number of pension funds</t>
  </si>
  <si>
    <t>BOOK RESERVES</t>
  </si>
  <si>
    <t>Number of people covered</t>
  </si>
  <si>
    <t>GROUP INSURANCE</t>
  </si>
  <si>
    <t>THE 3RD PILLAR PERSONAL PENSIONS</t>
  </si>
  <si>
    <t>Switzerland</t>
  </si>
  <si>
    <t xml:space="preserve">Debt, Fixed income, and Money Market assets (%) </t>
  </si>
  <si>
    <t>na</t>
  </si>
  <si>
    <t>Other investments (ucits mutual funds, insurance contracts)</t>
  </si>
  <si>
    <t>Germany</t>
  </si>
  <si>
    <t>France</t>
  </si>
  <si>
    <t>12.2</t>
  </si>
  <si>
    <t>10.3</t>
  </si>
  <si>
    <t>8.6</t>
  </si>
  <si>
    <t xml:space="preserve">Number of Beneficiaries </t>
  </si>
  <si>
    <t>Norway</t>
  </si>
  <si>
    <t>Finland</t>
  </si>
  <si>
    <t>Ireland</t>
  </si>
  <si>
    <t>n/a</t>
  </si>
  <si>
    <t>Portugal</t>
  </si>
  <si>
    <t>-</t>
  </si>
  <si>
    <t>Iceland</t>
  </si>
  <si>
    <t>Belgium</t>
  </si>
  <si>
    <t>Bulgaria</t>
  </si>
  <si>
    <t>Lithuania</t>
  </si>
  <si>
    <t>Hungary</t>
  </si>
  <si>
    <t>Croatia</t>
  </si>
  <si>
    <t>Estonia</t>
  </si>
  <si>
    <t>Share of DB schemes (bn. EURO)</t>
  </si>
  <si>
    <t>Share of DC schemes (bn. EURO)</t>
  </si>
  <si>
    <t>Share of Hybrid schemes</t>
  </si>
  <si>
    <t>.</t>
  </si>
  <si>
    <t>Equities in Mio. Euro</t>
  </si>
  <si>
    <t>Debt, Fixed income, and Money Market assets in Mio. Euro</t>
  </si>
  <si>
    <t>Real estate in Mio. Euro</t>
  </si>
  <si>
    <t>Financial Derivatives in Mio. Euro</t>
  </si>
  <si>
    <t>Alternatives (loans) in Mio. Euro</t>
  </si>
  <si>
    <t>Austria</t>
  </si>
  <si>
    <t>ONLY PENSION FUNDS*</t>
  </si>
  <si>
    <t>ALL PRIVATE PENSION ARRANGEMENTS**</t>
  </si>
  <si>
    <t>AT</t>
  </si>
  <si>
    <t>BE</t>
  </si>
  <si>
    <t>BG</t>
  </si>
  <si>
    <t>CH</t>
  </si>
  <si>
    <t>DE</t>
  </si>
  <si>
    <t>EE</t>
  </si>
  <si>
    <t>FI</t>
  </si>
  <si>
    <t>FR</t>
  </si>
  <si>
    <t>HR</t>
  </si>
  <si>
    <t>HU</t>
  </si>
  <si>
    <t>IE</t>
  </si>
  <si>
    <t>IS</t>
  </si>
  <si>
    <t>IT</t>
  </si>
  <si>
    <t>LT</t>
  </si>
  <si>
    <t>LU</t>
  </si>
  <si>
    <t>NL</t>
  </si>
  <si>
    <t>NO</t>
  </si>
  <si>
    <t>PT</t>
  </si>
  <si>
    <t>RO</t>
  </si>
  <si>
    <t>UK</t>
  </si>
  <si>
    <t>Total</t>
  </si>
  <si>
    <t>** ALL PRIVATE PENSION ARRANGEMENTS: Both the 2nd pillar and the 3rd pillar, including pension funds/IORPs, group insurance, book reserves, personal pensions etc.</t>
  </si>
  <si>
    <t>Italy</t>
  </si>
  <si>
    <t>Romania</t>
  </si>
  <si>
    <r>
      <t>Number of Members</t>
    </r>
    <r>
      <rPr>
        <b/>
        <sz val="11"/>
        <color rgb="FFFF0000"/>
        <rFont val="Calibri"/>
        <family val="2"/>
        <scheme val="minor"/>
      </rPr>
      <t xml:space="preserve"> </t>
    </r>
  </si>
  <si>
    <t>Luxembourg</t>
  </si>
  <si>
    <t>Included in equities</t>
  </si>
  <si>
    <t>Included in debt, fixed income etc.</t>
  </si>
  <si>
    <t>Number of pension funds (Units)</t>
  </si>
  <si>
    <t>THE 3RD PILLAR PERSONAL PENSIONS (included civil servants)</t>
  </si>
  <si>
    <t>Equities</t>
  </si>
  <si>
    <t>Debt, Fixed income, and Money Market assets</t>
  </si>
  <si>
    <t>Real estate</t>
  </si>
  <si>
    <t>Cash and deposits</t>
  </si>
  <si>
    <t>Alternatives (such as loans, infrastructure, hedge funds, other funds etc.)</t>
  </si>
  <si>
    <t>Type of schemes</t>
  </si>
  <si>
    <t>Spain (CNEPS)</t>
  </si>
  <si>
    <t>Spain (INVERCO)</t>
  </si>
  <si>
    <t>ES (CNEPS)</t>
  </si>
  <si>
    <t>ES (INVERCO)</t>
  </si>
  <si>
    <t>Share of DB and Hybrid schemes (% of assets)</t>
  </si>
  <si>
    <t>SE (SPFA)</t>
  </si>
  <si>
    <t>Netherlands</t>
  </si>
  <si>
    <t>Sweden (SPFA)</t>
  </si>
  <si>
    <t>Including real estate</t>
  </si>
  <si>
    <t>The purpose of PensionsEurope’s 2015 statistics is explicitly to show what our Member Associations represent, not the whole landscape of workplace or supplementary pensions in certain Member States or in Europe.</t>
  </si>
  <si>
    <t>Sweden (Tjänstepensionsförbundet)</t>
  </si>
  <si>
    <t>SE (TPF)</t>
  </si>
  <si>
    <t>* ONLY PENSION FUNDS: Only private sector, and only the 2nd pillar.</t>
  </si>
  <si>
    <t>PensionsEurope Pension Fund Statistics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</si>
</sst>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 #,##0.00_ ;_ * \-#,##0.00_ ;_ * &quot;-&quot;??_ ;_ @_ "/>
    <numFmt numFmtId="165" formatCode="_(* #,##0.00_);_(* \(#,##0.00\);_(* &quot;-&quot;??_);_(@_)"/>
    <numFmt numFmtId="166" formatCode="_-* #,##0_-;\-* #,##0_-;_-* &quot;-&quot;??_-;_-@_-"/>
    <numFmt numFmtId="167" formatCode="_-* #,##0.000_-;\-* #,##0.000_-;_-* &quot;-&quot;??_-;_-@_-"/>
    <numFmt numFmtId="168" formatCode="0.0"/>
    <numFmt numFmtId="169" formatCode="_ * #,##0_ ;_ * \-#,##0_ ;_ * &quot;-&quot;??_ ;_ @_ "/>
    <numFmt numFmtId="170" formatCode="0.0%"/>
    <numFmt numFmtId="171" formatCode="0.000"/>
    <numFmt numFmtId="172" formatCode="_-* #,##0.0\ _€_-;\-* #,##0.0\ _€_-;_-* &quot;-&quot;??\ _€_-;_-@_-"/>
    <numFmt numFmtId="173" formatCode="#,##0_ ;\-#,##0\ "/>
    <numFmt numFmtId="174" formatCode="0.000%"/>
    <numFmt numFmtId="175" formatCode="0.00000"/>
    <numFmt numFmtId="176" formatCode="#,##0.000"/>
    <numFmt numFmtId="177"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2"/>
      <color theme="1"/>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indexed="8"/>
      <name val="Calibri"/>
      <family val="2"/>
      <charset val="1"/>
    </font>
    <font>
      <b/>
      <sz val="22"/>
      <color indexed="8"/>
      <name val="Calibri"/>
      <family val="2"/>
      <charset val="1"/>
    </font>
    <font>
      <b/>
      <sz val="11"/>
      <color indexed="8"/>
      <name val="Calibri"/>
      <family val="2"/>
      <charset val="1"/>
    </font>
    <font>
      <sz val="10"/>
      <name val="Arial CE"/>
      <charset val="238"/>
    </font>
    <font>
      <sz val="11"/>
      <color theme="1"/>
      <name val="Calibri"/>
      <family val="2"/>
      <charset val="238"/>
      <scheme val="minor"/>
    </font>
    <font>
      <sz val="11"/>
      <name val="Calibri"/>
      <family val="2"/>
      <charset val="238"/>
      <scheme val="minor"/>
    </font>
    <font>
      <sz val="10"/>
      <name val="Arial"/>
      <family val="2"/>
    </font>
    <font>
      <i/>
      <sz val="11"/>
      <color theme="1"/>
      <name val="Calibri"/>
      <family val="2"/>
      <scheme val="minor"/>
    </font>
    <font>
      <sz val="11"/>
      <color rgb="FF000000"/>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28"/>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7">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8" fillId="0" borderId="0"/>
    <xf numFmtId="0" fontId="11" fillId="0" borderId="0"/>
    <xf numFmtId="0" fontId="14" fillId="0" borderId="0"/>
  </cellStyleXfs>
  <cellXfs count="213">
    <xf numFmtId="0" fontId="0" fillId="0" borderId="0" xfId="0"/>
    <xf numFmtId="0" fontId="4" fillId="0" borderId="0" xfId="0" applyFont="1" applyFill="1"/>
    <xf numFmtId="0" fontId="0" fillId="0" borderId="0" xfId="0" applyFill="1"/>
    <xf numFmtId="0" fontId="3" fillId="0" borderId="0" xfId="0" applyFont="1" applyFill="1"/>
    <xf numFmtId="0" fontId="3" fillId="0" borderId="1" xfId="0" applyFont="1" applyFill="1" applyBorder="1" applyAlignment="1">
      <alignment horizontal="center"/>
    </xf>
    <xf numFmtId="0" fontId="0" fillId="0" borderId="0" xfId="0" applyFont="1" applyFill="1" applyBorder="1"/>
    <xf numFmtId="0" fontId="0" fillId="0" borderId="0" xfId="0" applyFont="1" applyFill="1"/>
    <xf numFmtId="0" fontId="3" fillId="0" borderId="0" xfId="0" applyFont="1" applyFill="1" applyBorder="1"/>
    <xf numFmtId="3" fontId="0" fillId="0" borderId="1" xfId="0" applyNumberFormat="1" applyFont="1" applyFill="1" applyBorder="1"/>
    <xf numFmtId="4" fontId="0" fillId="0" borderId="1" xfId="0" applyNumberFormat="1" applyFill="1" applyBorder="1"/>
    <xf numFmtId="3" fontId="0" fillId="0" borderId="1" xfId="0" applyNumberFormat="1" applyFill="1" applyBorder="1"/>
    <xf numFmtId="0" fontId="2" fillId="0" borderId="0" xfId="0" applyFont="1" applyFill="1"/>
    <xf numFmtId="0" fontId="6" fillId="0" borderId="0" xfId="0" applyFont="1" applyFill="1"/>
    <xf numFmtId="0" fontId="5" fillId="0" borderId="0" xfId="0" applyFont="1" applyFill="1" applyBorder="1"/>
    <xf numFmtId="166" fontId="0" fillId="0" borderId="1" xfId="1" applyNumberFormat="1" applyFont="1" applyFill="1" applyBorder="1"/>
    <xf numFmtId="1" fontId="0" fillId="0" borderId="1" xfId="0" applyNumberFormat="1" applyFont="1" applyFill="1" applyBorder="1"/>
    <xf numFmtId="1" fontId="0" fillId="0" borderId="1" xfId="0" applyNumberFormat="1" applyFill="1" applyBorder="1"/>
    <xf numFmtId="1" fontId="3" fillId="0" borderId="0" xfId="0" applyNumberFormat="1" applyFont="1" applyFill="1"/>
    <xf numFmtId="2" fontId="3" fillId="0" borderId="0" xfId="0" applyNumberFormat="1" applyFont="1" applyFill="1"/>
    <xf numFmtId="167" fontId="0" fillId="0" borderId="1" xfId="1" applyNumberFormat="1" applyFont="1" applyFill="1" applyBorder="1"/>
    <xf numFmtId="0" fontId="9" fillId="0" borderId="0" xfId="4" applyFont="1" applyFill="1"/>
    <xf numFmtId="0" fontId="0" fillId="0" borderId="0" xfId="0" applyFont="1" applyFill="1" applyBorder="1"/>
    <xf numFmtId="0" fontId="3" fillId="0" borderId="0" xfId="0" applyFont="1" applyFill="1" applyBorder="1"/>
    <xf numFmtId="0" fontId="0" fillId="0" borderId="0" xfId="0" applyFill="1"/>
    <xf numFmtId="0" fontId="3" fillId="0" borderId="0" xfId="0" applyFont="1" applyFill="1"/>
    <xf numFmtId="0" fontId="0" fillId="0" borderId="0" xfId="0" applyFont="1" applyFill="1"/>
    <xf numFmtId="0" fontId="4" fillId="0" borderId="0" xfId="0" applyFont="1" applyFill="1"/>
    <xf numFmtId="0" fontId="0" fillId="0" borderId="1" xfId="0" applyFill="1" applyBorder="1"/>
    <xf numFmtId="0" fontId="0" fillId="0" borderId="1" xfId="0" applyFont="1" applyFill="1" applyBorder="1"/>
    <xf numFmtId="0" fontId="3" fillId="0" borderId="1" xfId="0" applyFont="1" applyFill="1" applyBorder="1" applyAlignment="1">
      <alignment horizontal="center"/>
    </xf>
    <xf numFmtId="9" fontId="0" fillId="0" borderId="1" xfId="2" applyFont="1" applyFill="1" applyBorder="1"/>
    <xf numFmtId="9" fontId="0" fillId="0" borderId="1" xfId="0" applyNumberFormat="1" applyFont="1" applyFill="1" applyBorder="1"/>
    <xf numFmtId="0" fontId="6" fillId="0" borderId="0" xfId="0" applyFont="1" applyFill="1" applyBorder="1"/>
    <xf numFmtId="0" fontId="0" fillId="0" borderId="1" xfId="0" applyFont="1" applyFill="1" applyBorder="1" applyAlignment="1">
      <alignment horizontal="right"/>
    </xf>
    <xf numFmtId="0" fontId="0" fillId="0" borderId="1" xfId="0" applyFill="1" applyBorder="1" applyAlignment="1">
      <alignment horizontal="right"/>
    </xf>
    <xf numFmtId="168" fontId="0" fillId="0" borderId="1" xfId="0" applyNumberFormat="1" applyFont="1" applyFill="1" applyBorder="1"/>
    <xf numFmtId="168" fontId="0" fillId="0" borderId="1" xfId="0" applyNumberFormat="1" applyFont="1" applyFill="1" applyBorder="1" applyAlignment="1">
      <alignment horizontal="right"/>
    </xf>
    <xf numFmtId="0" fontId="0" fillId="0" borderId="0" xfId="0"/>
    <xf numFmtId="0" fontId="0" fillId="0" borderId="0" xfId="0" applyFont="1" applyFill="1" applyBorder="1"/>
    <xf numFmtId="0" fontId="3" fillId="0" borderId="0" xfId="0" applyFont="1" applyFill="1" applyBorder="1"/>
    <xf numFmtId="0" fontId="0" fillId="0" borderId="0" xfId="0" applyFill="1"/>
    <xf numFmtId="0" fontId="3" fillId="0" borderId="0" xfId="0" applyFont="1" applyFill="1"/>
    <xf numFmtId="0" fontId="0" fillId="0" borderId="0" xfId="0" applyFont="1" applyFill="1"/>
    <xf numFmtId="0" fontId="4" fillId="0" borderId="0" xfId="0" applyFont="1" applyFill="1"/>
    <xf numFmtId="0" fontId="3" fillId="0" borderId="1" xfId="0" applyFont="1" applyFill="1" applyBorder="1" applyAlignment="1">
      <alignment horizontal="center"/>
    </xf>
    <xf numFmtId="9" fontId="0" fillId="0" borderId="1" xfId="2" applyFont="1" applyFill="1" applyBorder="1"/>
    <xf numFmtId="9" fontId="3" fillId="0" borderId="0" xfId="0" applyNumberFormat="1" applyFont="1" applyFill="1"/>
    <xf numFmtId="0" fontId="0" fillId="0" borderId="1" xfId="0" applyFont="1" applyFill="1" applyBorder="1" applyAlignment="1">
      <alignment horizontal="center"/>
    </xf>
    <xf numFmtId="169" fontId="0" fillId="0" borderId="0" xfId="0" applyNumberFormat="1" applyFill="1"/>
    <xf numFmtId="169" fontId="0" fillId="0" borderId="0" xfId="0" applyNumberFormat="1" applyFont="1" applyFill="1"/>
    <xf numFmtId="0" fontId="0" fillId="0" borderId="1" xfId="0" applyFill="1" applyBorder="1"/>
    <xf numFmtId="0" fontId="8" fillId="0" borderId="0" xfId="4" applyFill="1" applyAlignment="1">
      <alignment horizontal="center"/>
    </xf>
    <xf numFmtId="0" fontId="8" fillId="0" borderId="0" xfId="4" applyFill="1"/>
    <xf numFmtId="0" fontId="10" fillId="0" borderId="0" xfId="4" applyFont="1" applyFill="1"/>
    <xf numFmtId="0" fontId="10" fillId="0" borderId="2" xfId="4" applyFont="1" applyFill="1" applyBorder="1" applyAlignment="1">
      <alignment horizontal="center"/>
    </xf>
    <xf numFmtId="0" fontId="10" fillId="0" borderId="0" xfId="4" applyFont="1" applyFill="1" applyAlignment="1">
      <alignment horizontal="center"/>
    </xf>
    <xf numFmtId="0" fontId="8" fillId="0" borderId="0" xfId="4" applyFont="1" applyFill="1" applyBorder="1"/>
    <xf numFmtId="0" fontId="8" fillId="0" borderId="0" xfId="4" applyFont="1" applyFill="1"/>
    <xf numFmtId="0" fontId="10" fillId="0" borderId="0" xfId="4" applyFont="1" applyFill="1" applyBorder="1"/>
    <xf numFmtId="2" fontId="0" fillId="0" borderId="1" xfId="0" applyNumberFormat="1" applyFont="1" applyFill="1" applyBorder="1"/>
    <xf numFmtId="170" fontId="0" fillId="0" borderId="1" xfId="2" applyNumberFormat="1" applyFont="1" applyFill="1" applyBorder="1"/>
    <xf numFmtId="10" fontId="0" fillId="0" borderId="1" xfId="2" applyNumberFormat="1" applyFont="1" applyFill="1" applyBorder="1"/>
    <xf numFmtId="2" fontId="0" fillId="0" borderId="0" xfId="0" applyNumberFormat="1"/>
    <xf numFmtId="0" fontId="3" fillId="0" borderId="0" xfId="0" applyFont="1" applyFill="1" applyBorder="1" applyAlignment="1">
      <alignment horizontal="right"/>
    </xf>
    <xf numFmtId="171" fontId="0" fillId="0" borderId="1" xfId="0" applyNumberFormat="1" applyFont="1" applyFill="1" applyBorder="1"/>
    <xf numFmtId="170" fontId="0" fillId="0" borderId="1" xfId="0" applyNumberFormat="1" applyFont="1" applyFill="1" applyBorder="1"/>
    <xf numFmtId="0" fontId="0" fillId="0" borderId="1" xfId="0" applyFill="1" applyBorder="1" applyAlignment="1">
      <alignment horizontal="center"/>
    </xf>
    <xf numFmtId="9" fontId="0" fillId="0" borderId="1" xfId="0" applyNumberFormat="1" applyFont="1" applyFill="1" applyBorder="1" applyAlignment="1">
      <alignment horizontal="right"/>
    </xf>
    <xf numFmtId="9" fontId="0" fillId="0" borderId="1" xfId="0" applyNumberFormat="1" applyFill="1" applyBorder="1" applyAlignment="1">
      <alignment horizontal="right"/>
    </xf>
    <xf numFmtId="9" fontId="0" fillId="0" borderId="0" xfId="0" applyNumberFormat="1" applyFill="1"/>
    <xf numFmtId="0" fontId="3" fillId="0" borderId="0" xfId="0" applyFont="1" applyFill="1" applyAlignment="1">
      <alignment horizontal="right"/>
    </xf>
    <xf numFmtId="3" fontId="0" fillId="0" borderId="0" xfId="0" applyNumberFormat="1" applyFill="1"/>
    <xf numFmtId="0" fontId="0" fillId="0" borderId="0" xfId="0" applyFill="1" applyAlignment="1">
      <alignment horizontal="right"/>
    </xf>
    <xf numFmtId="0" fontId="0" fillId="0" borderId="0" xfId="0" applyFont="1" applyFill="1" applyBorder="1" applyAlignment="1">
      <alignment horizontal="right"/>
    </xf>
    <xf numFmtId="0" fontId="0" fillId="0" borderId="0" xfId="0" applyAlignment="1">
      <alignment horizontal="right"/>
    </xf>
    <xf numFmtId="2" fontId="0" fillId="0" borderId="1" xfId="0" applyNumberFormat="1" applyFill="1" applyBorder="1"/>
    <xf numFmtId="172" fontId="3" fillId="0" borderId="0" xfId="1" applyNumberFormat="1" applyFont="1" applyFill="1"/>
    <xf numFmtId="0" fontId="3" fillId="0" borderId="0" xfId="0" applyFont="1" applyFill="1" applyAlignment="1">
      <alignment horizontal="center"/>
    </xf>
    <xf numFmtId="2" fontId="0" fillId="0" borderId="0" xfId="0" applyNumberFormat="1" applyFill="1"/>
    <xf numFmtId="2" fontId="0" fillId="0" borderId="0" xfId="0" applyNumberFormat="1" applyFill="1" applyAlignment="1">
      <alignment horizontal="right"/>
    </xf>
    <xf numFmtId="1" fontId="3" fillId="0" borderId="1" xfId="0" applyNumberFormat="1" applyFont="1" applyFill="1" applyBorder="1" applyAlignment="1">
      <alignment horizontal="center"/>
    </xf>
    <xf numFmtId="1" fontId="3" fillId="0" borderId="1" xfId="0" applyNumberFormat="1" applyFont="1" applyFill="1" applyBorder="1" applyAlignment="1">
      <alignment horizontal="right"/>
    </xf>
    <xf numFmtId="2" fontId="0" fillId="0" borderId="0" xfId="0" applyNumberFormat="1" applyAlignment="1">
      <alignment horizontal="right"/>
    </xf>
    <xf numFmtId="2" fontId="3" fillId="0" borderId="0" xfId="0" applyNumberFormat="1" applyFont="1" applyFill="1" applyAlignment="1">
      <alignment horizontal="right"/>
    </xf>
    <xf numFmtId="3" fontId="0" fillId="2" borderId="1" xfId="0" applyNumberFormat="1" applyFont="1" applyFill="1" applyBorder="1"/>
    <xf numFmtId="3" fontId="0" fillId="2" borderId="1" xfId="0" applyNumberFormat="1" applyFont="1" applyFill="1" applyBorder="1" applyAlignment="1">
      <alignment horizontal="right"/>
    </xf>
    <xf numFmtId="2" fontId="0" fillId="0" borderId="1" xfId="0" applyNumberFormat="1" applyFont="1" applyFill="1" applyBorder="1" applyAlignment="1">
      <alignment horizontal="right"/>
    </xf>
    <xf numFmtId="2" fontId="3" fillId="0" borderId="0" xfId="0" applyNumberFormat="1" applyFont="1" applyFill="1" applyBorder="1"/>
    <xf numFmtId="2" fontId="3" fillId="0" borderId="0" xfId="0" applyNumberFormat="1" applyFont="1" applyFill="1" applyBorder="1" applyAlignment="1">
      <alignment horizontal="right"/>
    </xf>
    <xf numFmtId="3" fontId="0" fillId="2" borderId="1" xfId="0" applyNumberFormat="1" applyFill="1" applyBorder="1"/>
    <xf numFmtId="3" fontId="0" fillId="2" borderId="1" xfId="0" applyNumberFormat="1" applyFill="1" applyBorder="1" applyAlignment="1">
      <alignment horizontal="right"/>
    </xf>
    <xf numFmtId="2" fontId="3" fillId="2" borderId="0" xfId="0" applyNumberFormat="1" applyFont="1" applyFill="1"/>
    <xf numFmtId="2" fontId="3" fillId="2" borderId="0" xfId="0" applyNumberFormat="1" applyFont="1" applyFill="1" applyAlignment="1">
      <alignment horizontal="right"/>
    </xf>
    <xf numFmtId="1" fontId="0" fillId="0" borderId="1" xfId="0" applyNumberFormat="1" applyFill="1" applyBorder="1" applyAlignment="1">
      <alignment horizontal="right"/>
    </xf>
    <xf numFmtId="2" fontId="0" fillId="0" borderId="0" xfId="0" applyNumberFormat="1" applyFont="1" applyFill="1" applyBorder="1" applyAlignment="1">
      <alignment horizontal="right"/>
    </xf>
    <xf numFmtId="0" fontId="3" fillId="0" borderId="0" xfId="0" applyFont="1"/>
    <xf numFmtId="9" fontId="0" fillId="0" borderId="0" xfId="2" applyFont="1" applyFill="1"/>
    <xf numFmtId="9" fontId="0" fillId="0" borderId="0" xfId="2" applyFont="1"/>
    <xf numFmtId="171" fontId="0" fillId="0" borderId="0" xfId="0" applyNumberFormat="1"/>
    <xf numFmtId="0" fontId="0" fillId="0" borderId="1" xfId="0" applyFill="1" applyBorder="1"/>
    <xf numFmtId="175" fontId="0" fillId="0" borderId="0" xfId="0" applyNumberFormat="1"/>
    <xf numFmtId="9" fontId="0" fillId="0" borderId="0" xfId="2" applyFont="1" applyFill="1" applyAlignment="1">
      <alignment horizontal="right"/>
    </xf>
    <xf numFmtId="0" fontId="0" fillId="0" borderId="0" xfId="0" applyFont="1" applyFill="1" applyAlignment="1">
      <alignment horizontal="right"/>
    </xf>
    <xf numFmtId="9" fontId="3" fillId="0" borderId="0" xfId="0" applyNumberFormat="1" applyFont="1" applyFill="1" applyAlignment="1">
      <alignment horizontal="right"/>
    </xf>
    <xf numFmtId="0" fontId="0" fillId="0" borderId="1" xfId="0" applyFill="1" applyBorder="1"/>
    <xf numFmtId="0" fontId="0" fillId="0" borderId="1" xfId="0" applyFill="1" applyBorder="1"/>
    <xf numFmtId="9" fontId="0" fillId="0" borderId="1" xfId="2" applyFont="1" applyFill="1" applyBorder="1" applyAlignment="1">
      <alignment horizontal="right"/>
    </xf>
    <xf numFmtId="1" fontId="13" fillId="0" borderId="3" xfId="0" applyNumberFormat="1" applyFont="1" applyFill="1" applyBorder="1" applyAlignment="1">
      <alignment horizontal="right"/>
    </xf>
    <xf numFmtId="0" fontId="12" fillId="0" borderId="1" xfId="0" applyFont="1" applyFill="1" applyBorder="1" applyAlignment="1">
      <alignment horizontal="right"/>
    </xf>
    <xf numFmtId="2" fontId="12" fillId="0" borderId="1" xfId="0" applyNumberFormat="1" applyFont="1" applyFill="1" applyBorder="1" applyAlignment="1">
      <alignment horizontal="right"/>
    </xf>
    <xf numFmtId="1" fontId="13" fillId="0" borderId="0" xfId="0" applyNumberFormat="1" applyFont="1" applyFill="1" applyBorder="1" applyAlignment="1">
      <alignment horizontal="right"/>
    </xf>
    <xf numFmtId="176" fontId="12" fillId="0" borderId="1" xfId="1" applyNumberFormat="1" applyFont="1" applyFill="1" applyBorder="1" applyAlignment="1">
      <alignment horizontal="right"/>
    </xf>
    <xf numFmtId="0" fontId="1" fillId="0" borderId="0" xfId="0" applyFont="1" applyFill="1"/>
    <xf numFmtId="9" fontId="15" fillId="0" borderId="0" xfId="2" applyFont="1" applyFill="1"/>
    <xf numFmtId="172" fontId="0" fillId="0" borderId="1" xfId="1" applyNumberFormat="1" applyFont="1" applyFill="1" applyBorder="1" applyAlignment="1">
      <alignment horizontal="right"/>
    </xf>
    <xf numFmtId="172" fontId="3" fillId="0" borderId="0" xfId="1" applyNumberFormat="1" applyFont="1" applyFill="1" applyBorder="1" applyAlignment="1">
      <alignment horizontal="right"/>
    </xf>
    <xf numFmtId="172" fontId="3" fillId="0" borderId="0" xfId="1" applyNumberFormat="1" applyFont="1" applyFill="1" applyAlignment="1">
      <alignment horizontal="right"/>
    </xf>
    <xf numFmtId="1" fontId="0" fillId="0" borderId="1" xfId="1" applyNumberFormat="1" applyFont="1" applyFill="1" applyBorder="1" applyAlignment="1">
      <alignment horizontal="right"/>
    </xf>
    <xf numFmtId="173" fontId="0" fillId="0" borderId="1" xfId="1" applyNumberFormat="1" applyFont="1" applyFill="1" applyBorder="1" applyAlignment="1">
      <alignment horizontal="right"/>
    </xf>
    <xf numFmtId="172" fontId="0" fillId="0" borderId="0" xfId="1" applyNumberFormat="1" applyFont="1" applyFill="1" applyAlignment="1">
      <alignment horizontal="right"/>
    </xf>
    <xf numFmtId="172" fontId="0" fillId="0" borderId="0" xfId="1" applyNumberFormat="1" applyFont="1" applyFill="1" applyBorder="1" applyAlignment="1">
      <alignment horizontal="right"/>
    </xf>
    <xf numFmtId="176" fontId="0" fillId="0" borderId="1" xfId="1" applyNumberFormat="1" applyFont="1" applyFill="1" applyBorder="1" applyAlignment="1">
      <alignment horizontal="right"/>
    </xf>
    <xf numFmtId="177" fontId="0" fillId="0" borderId="1" xfId="1" applyNumberFormat="1" applyFont="1" applyFill="1" applyBorder="1" applyAlignment="1">
      <alignment horizontal="right"/>
    </xf>
    <xf numFmtId="3" fontId="0" fillId="0" borderId="1" xfId="1" applyNumberFormat="1" applyFont="1" applyFill="1" applyBorder="1" applyAlignment="1">
      <alignment horizontal="right"/>
    </xf>
    <xf numFmtId="1" fontId="0" fillId="0" borderId="1" xfId="0" applyNumberFormat="1" applyFont="1" applyFill="1" applyBorder="1" applyAlignment="1">
      <alignment horizontal="right"/>
    </xf>
    <xf numFmtId="9" fontId="0" fillId="0" borderId="1" xfId="2" applyNumberFormat="1" applyFont="1" applyFill="1" applyBorder="1" applyAlignment="1">
      <alignment horizontal="right"/>
    </xf>
    <xf numFmtId="169" fontId="0" fillId="0" borderId="1" xfId="3" applyNumberFormat="1" applyFont="1" applyFill="1" applyBorder="1" applyAlignment="1">
      <alignment horizontal="right"/>
    </xf>
    <xf numFmtId="169" fontId="0" fillId="0" borderId="0" xfId="0" applyNumberFormat="1" applyFill="1" applyAlignment="1">
      <alignment horizontal="right"/>
    </xf>
    <xf numFmtId="1" fontId="0" fillId="0" borderId="1" xfId="3" applyNumberFormat="1" applyFont="1" applyFill="1" applyBorder="1" applyAlignment="1">
      <alignment horizontal="right"/>
    </xf>
    <xf numFmtId="169" fontId="0" fillId="0" borderId="0" xfId="3" applyNumberFormat="1" applyFont="1" applyFill="1" applyBorder="1" applyAlignment="1">
      <alignment horizontal="right"/>
    </xf>
    <xf numFmtId="169" fontId="3" fillId="0" borderId="0" xfId="0" applyNumberFormat="1" applyFont="1" applyFill="1" applyBorder="1" applyAlignment="1">
      <alignment horizontal="right"/>
    </xf>
    <xf numFmtId="2" fontId="8" fillId="0" borderId="2" xfId="4" applyNumberFormat="1" applyFont="1" applyFill="1" applyBorder="1" applyAlignment="1">
      <alignment horizontal="right"/>
    </xf>
    <xf numFmtId="9" fontId="8" fillId="0" borderId="2" xfId="4" applyNumberFormat="1" applyFont="1" applyFill="1" applyBorder="1" applyAlignment="1">
      <alignment horizontal="right"/>
    </xf>
    <xf numFmtId="0" fontId="10" fillId="0" borderId="0" xfId="4" applyFont="1" applyFill="1" applyBorder="1" applyAlignment="1">
      <alignment horizontal="right"/>
    </xf>
    <xf numFmtId="10" fontId="8" fillId="0" borderId="2" xfId="4" applyNumberFormat="1" applyFill="1" applyBorder="1" applyAlignment="1">
      <alignment horizontal="right"/>
    </xf>
    <xf numFmtId="0" fontId="10" fillId="0" borderId="0" xfId="4" applyFont="1" applyFill="1" applyAlignment="1">
      <alignment horizontal="right"/>
    </xf>
    <xf numFmtId="1" fontId="8" fillId="0" borderId="2" xfId="4" applyNumberFormat="1" applyFill="1" applyBorder="1" applyAlignment="1">
      <alignment horizontal="right"/>
    </xf>
    <xf numFmtId="0" fontId="8" fillId="0" borderId="2" xfId="4" applyFont="1" applyFill="1" applyBorder="1" applyAlignment="1">
      <alignment horizontal="right"/>
    </xf>
    <xf numFmtId="0" fontId="8" fillId="0" borderId="0" xfId="4" applyFill="1" applyAlignment="1">
      <alignment horizontal="right"/>
    </xf>
    <xf numFmtId="0" fontId="8" fillId="0" borderId="0" xfId="4" applyFont="1" applyFill="1" applyBorder="1" applyAlignment="1">
      <alignment horizontal="right"/>
    </xf>
    <xf numFmtId="9" fontId="8" fillId="0" borderId="2" xfId="4" applyNumberFormat="1" applyFill="1" applyBorder="1" applyAlignment="1">
      <alignment horizontal="right"/>
    </xf>
    <xf numFmtId="10" fontId="0" fillId="0" borderId="1" xfId="0" applyNumberFormat="1" applyFill="1" applyBorder="1" applyAlignment="1">
      <alignment horizontal="right"/>
    </xf>
    <xf numFmtId="0" fontId="0" fillId="0" borderId="1" xfId="0" applyFont="1" applyFill="1" applyBorder="1" applyAlignment="1">
      <alignment horizontal="right" vertical="center"/>
    </xf>
    <xf numFmtId="0" fontId="3" fillId="0" borderId="0" xfId="0" applyFont="1" applyFill="1" applyBorder="1" applyAlignment="1">
      <alignment horizontal="right" vertical="center"/>
    </xf>
    <xf numFmtId="0" fontId="0" fillId="0" borderId="1" xfId="0" applyFill="1" applyBorder="1" applyAlignment="1">
      <alignment horizontal="right" vertical="center"/>
    </xf>
    <xf numFmtId="0" fontId="3" fillId="0" borderId="0" xfId="0" applyFont="1" applyFill="1" applyAlignment="1">
      <alignment horizontal="right" vertical="center"/>
    </xf>
    <xf numFmtId="1" fontId="0" fillId="0" borderId="1" xfId="0" applyNumberFormat="1" applyFill="1" applyBorder="1" applyAlignment="1">
      <alignment horizontal="right" vertical="center"/>
    </xf>
    <xf numFmtId="0" fontId="0" fillId="0" borderId="0" xfId="0" applyFill="1" applyAlignment="1">
      <alignment horizontal="right" vertical="center"/>
    </xf>
    <xf numFmtId="0" fontId="0" fillId="0" borderId="0" xfId="0" applyFont="1" applyFill="1" applyBorder="1" applyAlignment="1">
      <alignment horizontal="right" vertical="center"/>
    </xf>
    <xf numFmtId="4" fontId="0" fillId="0" borderId="1" xfId="0" applyNumberFormat="1" applyFont="1" applyFill="1" applyBorder="1" applyAlignment="1">
      <alignment horizontal="right"/>
    </xf>
    <xf numFmtId="0" fontId="2" fillId="0" borderId="0" xfId="0" applyFont="1" applyFill="1" applyBorder="1" applyAlignment="1">
      <alignment horizontal="right"/>
    </xf>
    <xf numFmtId="0" fontId="2" fillId="0" borderId="1" xfId="0" applyFont="1" applyFill="1" applyBorder="1" applyAlignment="1">
      <alignment horizontal="right"/>
    </xf>
    <xf numFmtId="4" fontId="6" fillId="0" borderId="1" xfId="0" applyNumberFormat="1" applyFont="1" applyFill="1" applyBorder="1" applyAlignment="1">
      <alignment horizontal="right"/>
    </xf>
    <xf numFmtId="4" fontId="0" fillId="0" borderId="1" xfId="0" applyNumberFormat="1" applyFont="1" applyBorder="1" applyAlignment="1">
      <alignment horizontal="right"/>
    </xf>
    <xf numFmtId="4" fontId="16" fillId="0" borderId="1" xfId="0" applyNumberFormat="1" applyFont="1" applyBorder="1" applyAlignment="1">
      <alignment horizontal="right"/>
    </xf>
    <xf numFmtId="4" fontId="16" fillId="0" borderId="1" xfId="0" applyNumberFormat="1" applyFont="1" applyBorder="1" applyAlignment="1">
      <alignment horizontal="right" vertical="center"/>
    </xf>
    <xf numFmtId="0" fontId="0" fillId="0" borderId="1" xfId="0" applyFill="1" applyBorder="1"/>
    <xf numFmtId="4" fontId="0" fillId="0" borderId="1" xfId="0" applyNumberFormat="1" applyFont="1" applyFill="1" applyBorder="1"/>
    <xf numFmtId="10"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2" fontId="0" fillId="0" borderId="1" xfId="0" applyNumberFormat="1" applyBorder="1"/>
    <xf numFmtId="177" fontId="0" fillId="0" borderId="1" xfId="0" applyNumberFormat="1" applyFont="1" applyFill="1" applyBorder="1"/>
    <xf numFmtId="2" fontId="0" fillId="0" borderId="1" xfId="0" applyNumberFormat="1" applyFill="1" applyBorder="1" applyAlignment="1">
      <alignment horizontal="right"/>
    </xf>
    <xf numFmtId="9" fontId="0" fillId="0" borderId="1" xfId="2" applyNumberFormat="1" applyFont="1" applyFill="1" applyBorder="1"/>
    <xf numFmtId="2" fontId="0" fillId="0" borderId="0" xfId="0" applyNumberFormat="1" applyFont="1" applyFill="1" applyAlignment="1">
      <alignment horizontal="right"/>
    </xf>
    <xf numFmtId="174" fontId="0" fillId="0" borderId="0" xfId="2" applyNumberFormat="1" applyFont="1" applyFill="1" applyAlignment="1">
      <alignment horizontal="right"/>
    </xf>
    <xf numFmtId="170" fontId="0" fillId="0" borderId="0" xfId="2" applyNumberFormat="1" applyFont="1" applyFill="1" applyAlignment="1">
      <alignment horizontal="right"/>
    </xf>
    <xf numFmtId="9" fontId="3" fillId="0" borderId="0" xfId="2" applyFont="1" applyFill="1" applyBorder="1" applyAlignment="1">
      <alignment horizontal="right"/>
    </xf>
    <xf numFmtId="9" fontId="0" fillId="0" borderId="0" xfId="2" applyNumberFormat="1" applyFont="1" applyFill="1" applyAlignment="1">
      <alignment horizontal="right"/>
    </xf>
    <xf numFmtId="10" fontId="0" fillId="0" borderId="0" xfId="2" applyNumberFormat="1" applyFont="1" applyFill="1" applyAlignment="1">
      <alignment horizontal="right"/>
    </xf>
    <xf numFmtId="9" fontId="0" fillId="0" borderId="0" xfId="0" applyNumberFormat="1" applyFill="1" applyAlignment="1">
      <alignment horizontal="right"/>
    </xf>
    <xf numFmtId="1" fontId="0" fillId="0" borderId="0" xfId="0" applyNumberFormat="1" applyFill="1" applyAlignment="1">
      <alignment horizontal="right"/>
    </xf>
    <xf numFmtId="4" fontId="0" fillId="0" borderId="0" xfId="0" applyNumberFormat="1" applyFill="1" applyAlignment="1">
      <alignment horizontal="right"/>
    </xf>
    <xf numFmtId="170" fontId="3" fillId="0" borderId="0" xfId="2" applyNumberFormat="1" applyFont="1" applyFill="1" applyAlignment="1">
      <alignment horizontal="right"/>
    </xf>
    <xf numFmtId="9" fontId="3" fillId="0" borderId="0" xfId="2" applyFont="1" applyFill="1" applyAlignment="1">
      <alignment horizontal="right"/>
    </xf>
    <xf numFmtId="170" fontId="3" fillId="0" borderId="0" xfId="2" applyNumberFormat="1" applyFont="1"/>
    <xf numFmtId="1" fontId="0" fillId="0" borderId="0" xfId="2" applyNumberFormat="1" applyFont="1" applyFill="1" applyAlignment="1">
      <alignment horizontal="right"/>
    </xf>
    <xf numFmtId="170" fontId="3" fillId="0" borderId="0" xfId="0" applyNumberFormat="1" applyFont="1" applyFill="1"/>
    <xf numFmtId="4" fontId="0" fillId="0" borderId="1" xfId="0" applyNumberFormat="1" applyFill="1" applyBorder="1" applyAlignment="1"/>
    <xf numFmtId="4" fontId="0" fillId="0" borderId="0" xfId="0" applyNumberFormat="1" applyFont="1" applyFill="1" applyBorder="1"/>
    <xf numFmtId="0" fontId="0" fillId="0" borderId="0" xfId="0" applyFont="1" applyFill="1" applyBorder="1" applyAlignment="1">
      <alignment horizontal="center"/>
    </xf>
    <xf numFmtId="170" fontId="0" fillId="0" borderId="0" xfId="2" applyNumberFormat="1" applyFont="1" applyFill="1" applyBorder="1"/>
    <xf numFmtId="9" fontId="0" fillId="0" borderId="0" xfId="2" applyNumberFormat="1" applyFont="1" applyFill="1" applyBorder="1"/>
    <xf numFmtId="170" fontId="3" fillId="0" borderId="0" xfId="0" applyNumberFormat="1" applyFont="1" applyFill="1" applyBorder="1"/>
    <xf numFmtId="0" fontId="0" fillId="0" borderId="0" xfId="0" applyFill="1" applyBorder="1" applyAlignment="1">
      <alignment horizontal="right"/>
    </xf>
    <xf numFmtId="0" fontId="0" fillId="0" borderId="0" xfId="0" applyFill="1" applyBorder="1"/>
    <xf numFmtId="4" fontId="0" fillId="0" borderId="0" xfId="0" applyNumberFormat="1" applyFill="1" applyBorder="1"/>
    <xf numFmtId="1" fontId="0" fillId="0" borderId="0" xfId="0" applyNumberFormat="1" applyFill="1" applyBorder="1"/>
    <xf numFmtId="0" fontId="0" fillId="0" borderId="0" xfId="0" applyFill="1" applyBorder="1" applyAlignment="1">
      <alignment horizontal="center"/>
    </xf>
    <xf numFmtId="4" fontId="0" fillId="0" borderId="0" xfId="0" applyNumberFormat="1" applyFill="1" applyBorder="1" applyAlignment="1"/>
    <xf numFmtId="170" fontId="3" fillId="0" borderId="0" xfId="0" applyNumberFormat="1" applyFont="1" applyFill="1" applyAlignment="1">
      <alignment horizontal="right"/>
    </xf>
    <xf numFmtId="0" fontId="0" fillId="0" borderId="0" xfId="0" applyBorder="1"/>
    <xf numFmtId="166" fontId="0" fillId="0" borderId="0" xfId="1" applyNumberFormat="1" applyFont="1" applyFill="1" applyBorder="1"/>
    <xf numFmtId="168" fontId="0" fillId="0" borderId="1" xfId="0" applyNumberFormat="1" applyFill="1" applyBorder="1"/>
    <xf numFmtId="0" fontId="1" fillId="0" borderId="0" xfId="0" applyFont="1" applyFill="1" applyBorder="1"/>
    <xf numFmtId="168" fontId="15" fillId="0" borderId="0" xfId="2" applyNumberFormat="1" applyFont="1" applyFill="1" applyBorder="1"/>
    <xf numFmtId="2" fontId="8" fillId="0" borderId="0" xfId="4" applyNumberFormat="1" applyFont="1" applyFill="1"/>
    <xf numFmtId="168" fontId="0" fillId="0" borderId="0" xfId="0" applyNumberFormat="1"/>
    <xf numFmtId="2" fontId="0" fillId="0" borderId="0" xfId="0" applyNumberFormat="1" applyFont="1" applyFill="1"/>
    <xf numFmtId="177" fontId="0" fillId="0" borderId="0" xfId="0" applyNumberFormat="1" applyFont="1" applyFill="1"/>
    <xf numFmtId="4" fontId="0" fillId="0" borderId="0" xfId="0" applyNumberFormat="1"/>
    <xf numFmtId="1" fontId="0" fillId="0" borderId="0" xfId="0" applyNumberFormat="1" applyFont="1" applyFill="1" applyAlignment="1">
      <alignment horizontal="right"/>
    </xf>
    <xf numFmtId="1" fontId="0" fillId="0" borderId="0" xfId="0" applyNumberFormat="1" applyFill="1"/>
    <xf numFmtId="170" fontId="0" fillId="0" borderId="1" xfId="2" applyNumberFormat="1" applyFont="1" applyFill="1" applyBorder="1" applyAlignment="1">
      <alignment horizontal="right"/>
    </xf>
    <xf numFmtId="1" fontId="13" fillId="0" borderId="1" xfId="0" applyNumberFormat="1" applyFont="1" applyFill="1" applyBorder="1" applyAlignment="1">
      <alignment horizontal="right"/>
    </xf>
    <xf numFmtId="1" fontId="8" fillId="0" borderId="0" xfId="4" applyNumberFormat="1" applyFill="1"/>
    <xf numFmtId="171" fontId="0" fillId="0" borderId="0" xfId="0" applyNumberFormat="1" applyFill="1"/>
    <xf numFmtId="170" fontId="3" fillId="0" borderId="0" xfId="2" applyNumberFormat="1" applyFont="1" applyFill="1"/>
    <xf numFmtId="1" fontId="3" fillId="0" borderId="0" xfId="0" applyNumberFormat="1" applyFont="1" applyFill="1" applyBorder="1"/>
    <xf numFmtId="3" fontId="0" fillId="0" borderId="0" xfId="0" applyNumberFormat="1" applyFill="1" applyAlignment="1">
      <alignment vertical="center"/>
    </xf>
    <xf numFmtId="0" fontId="0" fillId="0" borderId="0" xfId="0" applyFill="1" applyAlignment="1">
      <alignment vertical="center"/>
    </xf>
    <xf numFmtId="0" fontId="21" fillId="0" borderId="0" xfId="0" applyFont="1" applyFill="1"/>
    <xf numFmtId="170" fontId="0" fillId="0" borderId="0" xfId="0" applyNumberFormat="1"/>
  </cellXfs>
  <cellStyles count="7">
    <cellStyle name="Comma" xfId="1" builtinId="3"/>
    <cellStyle name="Comma 2" xfId="3" xr:uid="{00000000-0005-0000-0000-000001000000}"/>
    <cellStyle name="Excel Built-in Normal" xfId="4" xr:uid="{00000000-0005-0000-0000-000002000000}"/>
    <cellStyle name="Normal" xfId="0" builtinId="0"/>
    <cellStyle name="Normál_C 2000-2001 minden negyedév" xfId="5" xr:uid="{00000000-0005-0000-0000-000004000000}"/>
    <cellStyle name="Percent" xfId="2" builtinId="5"/>
    <cellStyle name="Standaard 2" xfId="6"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3"/>
              <c:layout>
                <c:manualLayout>
                  <c:x val="6.0769152167294692E-2"/>
                  <c:y val="7.3018372703412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6D-4485-9AE9-D653DED12C53}"/>
                </c:ext>
              </c:extLst>
            </c:dLbl>
            <c:spPr>
              <a:noFill/>
              <a:ln>
                <a:noFill/>
              </a:ln>
              <a:effectLst/>
            </c:spPr>
            <c:txPr>
              <a:bodyPr/>
              <a:lstStyle/>
              <a:p>
                <a:pPr>
                  <a:defRPr sz="1200"/>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Charts!$A$36:$A$40</c:f>
              <c:strCache>
                <c:ptCount val="5"/>
                <c:pt idx="0">
                  <c:v>Equities</c:v>
                </c:pt>
                <c:pt idx="1">
                  <c:v>Debt, Fixed income, and Money Market assets</c:v>
                </c:pt>
                <c:pt idx="2">
                  <c:v>Real estate</c:v>
                </c:pt>
                <c:pt idx="3">
                  <c:v>Cash and deposits</c:v>
                </c:pt>
                <c:pt idx="4">
                  <c:v>Alternatives (such as loans, infrastructure, hedge funds, other funds etc.)</c:v>
                </c:pt>
              </c:strCache>
            </c:strRef>
          </c:cat>
          <c:val>
            <c:numRef>
              <c:f>Charts!$B$36:$B$40</c:f>
              <c:numCache>
                <c:formatCode>0.0%</c:formatCode>
                <c:ptCount val="5"/>
                <c:pt idx="0">
                  <c:v>0.314</c:v>
                </c:pt>
                <c:pt idx="1">
                  <c:v>0.48199999999999998</c:v>
                </c:pt>
                <c:pt idx="2">
                  <c:v>7.3999999999999996E-2</c:v>
                </c:pt>
                <c:pt idx="3">
                  <c:v>3.6999999999999998E-2</c:v>
                </c:pt>
                <c:pt idx="4">
                  <c:v>9.4E-2</c:v>
                </c:pt>
              </c:numCache>
            </c:numRef>
          </c:val>
          <c:extLst>
            <c:ext xmlns:c16="http://schemas.microsoft.com/office/drawing/2014/chart" uri="{C3380CC4-5D6E-409C-BE32-E72D297353CC}">
              <c16:uniqueId val="{00000001-276D-4485-9AE9-D653DED12C53}"/>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txPr>
              <a:bodyPr/>
              <a:lstStyle/>
              <a:p>
                <a:pPr>
                  <a:defRPr sz="1200"/>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Charts!$A$2:$A$3</c:f>
              <c:strCache>
                <c:ptCount val="2"/>
                <c:pt idx="0">
                  <c:v>Share of DB and Hybrid schemes (% of assets)</c:v>
                </c:pt>
                <c:pt idx="1">
                  <c:v>Share of DC schemes (% of assets)</c:v>
                </c:pt>
              </c:strCache>
            </c:strRef>
          </c:cat>
          <c:val>
            <c:numRef>
              <c:f>Charts!$B$2:$B$3</c:f>
              <c:numCache>
                <c:formatCode>0.0%</c:formatCode>
                <c:ptCount val="2"/>
                <c:pt idx="0">
                  <c:v>0.76400000000000001</c:v>
                </c:pt>
                <c:pt idx="1">
                  <c:v>0.23599999999999999</c:v>
                </c:pt>
              </c:numCache>
            </c:numRef>
          </c:val>
          <c:extLst>
            <c:ext xmlns:c16="http://schemas.microsoft.com/office/drawing/2014/chart" uri="{C3380CC4-5D6E-409C-BE32-E72D297353CC}">
              <c16:uniqueId val="{00000000-E0AE-4F58-96A6-4BA8FB9E281E}"/>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47622</xdr:colOff>
      <xdr:row>40</xdr:row>
      <xdr:rowOff>171450</xdr:rowOff>
    </xdr:from>
    <xdr:to>
      <xdr:col>2</xdr:col>
      <xdr:colOff>428624</xdr:colOff>
      <xdr:row>60</xdr:row>
      <xdr:rowOff>57150</xdr:rowOff>
    </xdr:to>
    <xdr:graphicFrame macro="">
      <xdr:nvGraphicFramePr>
        <xdr:cNvPr id="2" name="Chart 1">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4</xdr:row>
      <xdr:rowOff>76199</xdr:rowOff>
    </xdr:from>
    <xdr:to>
      <xdr:col>1</xdr:col>
      <xdr:colOff>219075</xdr:colOff>
      <xdr:row>20</xdr:row>
      <xdr:rowOff>28574</xdr:rowOff>
    </xdr:to>
    <xdr:graphicFrame macro="">
      <xdr:nvGraphicFramePr>
        <xdr:cNvPr id="3" name="Chart 2">
          <a:extLst>
            <a:ext uri="{FF2B5EF4-FFF2-40B4-BE49-F238E27FC236}">
              <a16:creationId xmlns:a16="http://schemas.microsoft.com/office/drawing/2014/main" id="{00000000-0008-0000-1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44"/>
  <sheetViews>
    <sheetView tabSelected="1" workbookViewId="0"/>
  </sheetViews>
  <sheetFormatPr defaultRowHeight="15" x14ac:dyDescent="0.25"/>
  <cols>
    <col min="1" max="1" width="76.42578125" bestFit="1" customWidth="1"/>
    <col min="2" max="5" width="9.140625" style="40"/>
    <col min="6" max="6" width="9" style="40" bestFit="1" customWidth="1"/>
    <col min="7" max="7" width="9.140625" style="40"/>
    <col min="8" max="8" width="10.5703125" style="40" bestFit="1" customWidth="1"/>
    <col min="9" max="9" width="12.85546875" style="40" bestFit="1" customWidth="1"/>
    <col min="10" max="18" width="9.140625" style="40"/>
    <col min="19" max="19" width="10.28515625" style="40" bestFit="1" customWidth="1"/>
    <col min="20" max="22" width="9.140625" style="40"/>
    <col min="23" max="23" width="8" style="40" bestFit="1" customWidth="1"/>
    <col min="24" max="25" width="9.140625" style="40"/>
    <col min="26" max="26" width="10" style="41" bestFit="1" customWidth="1"/>
    <col min="27" max="27" width="10" style="40" bestFit="1" customWidth="1"/>
    <col min="28" max="30" width="9.140625" style="40"/>
  </cols>
  <sheetData>
    <row r="1" spans="1:40" ht="36" x14ac:dyDescent="0.55000000000000004">
      <c r="A1" s="211" t="s">
        <v>104</v>
      </c>
    </row>
    <row r="2" spans="1:40" x14ac:dyDescent="0.25">
      <c r="A2" s="40"/>
      <c r="B2" s="77" t="s">
        <v>55</v>
      </c>
      <c r="C2" s="77" t="s">
        <v>56</v>
      </c>
      <c r="D2" s="77" t="s">
        <v>57</v>
      </c>
      <c r="E2" s="77" t="s">
        <v>58</v>
      </c>
      <c r="F2" s="77" t="s">
        <v>59</v>
      </c>
      <c r="G2" s="77" t="s">
        <v>60</v>
      </c>
      <c r="H2" s="77" t="s">
        <v>93</v>
      </c>
      <c r="I2" s="77" t="s">
        <v>94</v>
      </c>
      <c r="J2" s="77" t="s">
        <v>61</v>
      </c>
      <c r="K2" s="77" t="s">
        <v>62</v>
      </c>
      <c r="L2" s="77" t="s">
        <v>63</v>
      </c>
      <c r="M2" s="77" t="s">
        <v>64</v>
      </c>
      <c r="N2" s="77" t="s">
        <v>65</v>
      </c>
      <c r="O2" s="77" t="s">
        <v>66</v>
      </c>
      <c r="P2" s="77" t="s">
        <v>67</v>
      </c>
      <c r="Q2" s="77" t="s">
        <v>68</v>
      </c>
      <c r="R2" s="77" t="s">
        <v>69</v>
      </c>
      <c r="S2" s="77" t="s">
        <v>70</v>
      </c>
      <c r="T2" s="77" t="s">
        <v>71</v>
      </c>
      <c r="U2" s="77" t="s">
        <v>72</v>
      </c>
      <c r="V2" s="77" t="s">
        <v>73</v>
      </c>
      <c r="W2" s="77" t="s">
        <v>102</v>
      </c>
      <c r="X2" s="77" t="s">
        <v>96</v>
      </c>
      <c r="Y2" s="77" t="s">
        <v>74</v>
      </c>
      <c r="Z2" s="77" t="s">
        <v>75</v>
      </c>
    </row>
    <row r="3" spans="1:40" x14ac:dyDescent="0.25">
      <c r="A3" s="41" t="s">
        <v>53</v>
      </c>
      <c r="B3" s="41"/>
    </row>
    <row r="4" spans="1:40" x14ac:dyDescent="0.25">
      <c r="A4" s="38" t="s">
        <v>2</v>
      </c>
      <c r="B4" s="164">
        <v>20.2</v>
      </c>
      <c r="C4" s="79">
        <v>21</v>
      </c>
      <c r="D4" s="79">
        <v>4.3686721238553403</v>
      </c>
      <c r="E4" s="79">
        <v>468.45760219570002</v>
      </c>
      <c r="F4" s="79">
        <v>174</v>
      </c>
      <c r="G4" s="79">
        <v>2.6120000000000001</v>
      </c>
      <c r="H4" s="179">
        <v>39.954999999999998</v>
      </c>
      <c r="I4" s="179">
        <v>35.262112000000002</v>
      </c>
      <c r="J4" s="79">
        <v>4.58</v>
      </c>
      <c r="K4" s="79">
        <v>12.2</v>
      </c>
      <c r="L4" s="79">
        <v>9.69</v>
      </c>
      <c r="M4" s="79"/>
      <c r="N4" s="79">
        <v>115.8</v>
      </c>
      <c r="O4" s="79">
        <v>20.97</v>
      </c>
      <c r="P4" s="79">
        <v>98.82</v>
      </c>
      <c r="Q4" s="79">
        <v>2.1</v>
      </c>
      <c r="R4" s="79">
        <v>1.44</v>
      </c>
      <c r="S4" s="79">
        <v>1144.281827</v>
      </c>
      <c r="T4" s="79">
        <v>31.9</v>
      </c>
      <c r="U4" s="79">
        <v>16.91</v>
      </c>
      <c r="V4" s="79">
        <v>5.45</v>
      </c>
      <c r="W4" s="79">
        <v>16.72</v>
      </c>
      <c r="X4" s="79">
        <v>20</v>
      </c>
      <c r="Y4" s="79">
        <v>1356</v>
      </c>
      <c r="Z4" s="83">
        <f>SUM(B4:Y4)</f>
        <v>3622.717213319555</v>
      </c>
      <c r="AA4" s="206"/>
      <c r="AB4" s="206"/>
      <c r="AC4" s="78"/>
      <c r="AD4" s="78"/>
      <c r="AE4" s="62"/>
      <c r="AF4" s="62"/>
      <c r="AG4" s="62"/>
      <c r="AH4" s="62"/>
      <c r="AI4" s="62"/>
      <c r="AJ4" s="62"/>
      <c r="AK4" s="62"/>
      <c r="AL4" s="62"/>
      <c r="AM4" s="62"/>
      <c r="AN4" s="62"/>
    </row>
    <row r="5" spans="1:40" x14ac:dyDescent="0.25">
      <c r="A5" s="42" t="s">
        <v>95</v>
      </c>
      <c r="B5" s="101">
        <v>0.03</v>
      </c>
      <c r="C5" s="101">
        <v>1</v>
      </c>
      <c r="D5" s="101">
        <v>0</v>
      </c>
      <c r="E5" s="101"/>
      <c r="F5" s="101"/>
      <c r="G5" s="101">
        <v>0</v>
      </c>
      <c r="H5" s="180"/>
      <c r="I5" s="181">
        <v>0.99099999999999999</v>
      </c>
      <c r="J5" s="165">
        <v>0.99999000000000005</v>
      </c>
      <c r="K5" s="101">
        <v>0</v>
      </c>
      <c r="L5" s="101">
        <v>0</v>
      </c>
      <c r="M5" s="101"/>
      <c r="N5" s="169">
        <v>0.63300000000000001</v>
      </c>
      <c r="O5" s="166">
        <v>0.13800000000000001</v>
      </c>
      <c r="P5" s="101">
        <v>0.06</v>
      </c>
      <c r="Q5" s="101">
        <v>0</v>
      </c>
      <c r="R5" s="101">
        <v>0.86</v>
      </c>
      <c r="S5" s="166">
        <v>0.996</v>
      </c>
      <c r="T5" s="101">
        <v>1</v>
      </c>
      <c r="U5" s="166">
        <v>0.92400000000000004</v>
      </c>
      <c r="V5" s="101">
        <v>0</v>
      </c>
      <c r="W5" s="101"/>
      <c r="X5" s="101">
        <v>0.99</v>
      </c>
      <c r="Y5" s="101">
        <v>0.7</v>
      </c>
      <c r="Z5" s="173">
        <v>0.76400000000000001</v>
      </c>
      <c r="AA5" s="78"/>
      <c r="AB5" s="78"/>
      <c r="AC5" s="78"/>
      <c r="AD5" s="78"/>
      <c r="AE5" s="62"/>
      <c r="AF5" s="62"/>
      <c r="AG5" s="62"/>
      <c r="AH5" s="62"/>
      <c r="AI5" s="62"/>
      <c r="AJ5" s="62"/>
      <c r="AK5" s="62"/>
      <c r="AL5" s="62"/>
      <c r="AM5" s="62"/>
      <c r="AN5" s="62"/>
    </row>
    <row r="6" spans="1:40" x14ac:dyDescent="0.25">
      <c r="A6" s="42" t="s">
        <v>4</v>
      </c>
      <c r="B6" s="101">
        <v>0.97</v>
      </c>
      <c r="C6" s="101">
        <v>0</v>
      </c>
      <c r="D6" s="101">
        <v>1</v>
      </c>
      <c r="E6" s="101"/>
      <c r="F6" s="101"/>
      <c r="G6" s="101">
        <v>1</v>
      </c>
      <c r="H6" s="180"/>
      <c r="I6" s="181">
        <v>9.4959824689554422E-3</v>
      </c>
      <c r="J6" s="165">
        <v>1.0000000000000001E-5</v>
      </c>
      <c r="K6" s="101">
        <v>1</v>
      </c>
      <c r="L6" s="101">
        <v>1</v>
      </c>
      <c r="M6" s="101"/>
      <c r="N6" s="169">
        <v>0.36699999999999999</v>
      </c>
      <c r="O6" s="166">
        <v>0.86199999999999999</v>
      </c>
      <c r="P6" s="101">
        <v>0.94</v>
      </c>
      <c r="Q6" s="101">
        <v>1</v>
      </c>
      <c r="R6" s="101">
        <f>195/1385</f>
        <v>0.1407942238267148</v>
      </c>
      <c r="S6" s="166">
        <v>4.0000000000000001E-3</v>
      </c>
      <c r="T6" s="101">
        <v>0</v>
      </c>
      <c r="U6" s="166">
        <v>7.5999999999999998E-2</v>
      </c>
      <c r="V6" s="101">
        <v>1</v>
      </c>
      <c r="W6" s="101"/>
      <c r="X6" s="101">
        <v>0.01</v>
      </c>
      <c r="Y6" s="101">
        <v>0.3</v>
      </c>
      <c r="Z6" s="173">
        <v>0.23599999999999999</v>
      </c>
      <c r="AA6" s="78"/>
      <c r="AB6" s="78"/>
      <c r="AC6" s="78"/>
      <c r="AD6" s="78"/>
      <c r="AE6" s="100"/>
      <c r="AF6" s="100"/>
      <c r="AG6" s="100"/>
      <c r="AH6" s="62"/>
      <c r="AI6" s="62"/>
      <c r="AJ6" s="62"/>
      <c r="AK6" s="62"/>
      <c r="AL6" s="62"/>
      <c r="AM6" s="62"/>
      <c r="AN6" s="62"/>
    </row>
    <row r="7" spans="1:40" x14ac:dyDescent="0.25">
      <c r="A7" s="39" t="s">
        <v>6</v>
      </c>
      <c r="B7" s="167"/>
      <c r="C7" s="72"/>
      <c r="D7" s="101"/>
      <c r="E7" s="101"/>
      <c r="F7" s="101"/>
      <c r="G7" s="101"/>
      <c r="H7" s="39"/>
      <c r="I7" s="181"/>
      <c r="J7" s="101"/>
      <c r="K7" s="101"/>
      <c r="L7" s="101"/>
      <c r="M7" s="101"/>
      <c r="N7" s="101"/>
      <c r="O7" s="101"/>
      <c r="P7" s="101"/>
      <c r="Q7" s="101"/>
      <c r="R7" s="101"/>
      <c r="S7" s="101"/>
      <c r="T7" s="101"/>
      <c r="U7" s="101"/>
      <c r="V7" s="101"/>
      <c r="W7" s="101"/>
      <c r="X7" s="101"/>
      <c r="Y7" s="101"/>
      <c r="Z7" s="174"/>
      <c r="AA7" s="78"/>
      <c r="AB7" s="78"/>
      <c r="AC7" s="78"/>
      <c r="AD7" s="78"/>
      <c r="AE7" s="97"/>
      <c r="AF7" s="100"/>
      <c r="AG7" s="100"/>
      <c r="AH7" s="62"/>
      <c r="AI7" s="62"/>
      <c r="AJ7" s="62"/>
      <c r="AK7" s="62"/>
      <c r="AL7" s="62"/>
      <c r="AM7" s="62"/>
      <c r="AN7" s="62"/>
    </row>
    <row r="8" spans="1:40" x14ac:dyDescent="0.25">
      <c r="A8" s="38" t="s">
        <v>7</v>
      </c>
      <c r="B8" s="101">
        <v>0.28000000000000003</v>
      </c>
      <c r="C8" s="101">
        <v>0.36</v>
      </c>
      <c r="D8" s="101">
        <v>0.28439999999999999</v>
      </c>
      <c r="E8" s="166">
        <v>0.2959</v>
      </c>
      <c r="F8" s="101"/>
      <c r="G8" s="101">
        <v>0.31</v>
      </c>
      <c r="H8" s="181">
        <v>8.5199999999999998E-2</v>
      </c>
      <c r="I8" s="181">
        <v>0.39233234437675335</v>
      </c>
      <c r="J8" s="166">
        <v>0.372</v>
      </c>
      <c r="K8" s="101">
        <v>0.31</v>
      </c>
      <c r="L8" s="101">
        <v>0.18</v>
      </c>
      <c r="M8" s="101"/>
      <c r="N8" s="166">
        <v>0.44500000000000001</v>
      </c>
      <c r="O8" s="166">
        <v>0.35799999999999998</v>
      </c>
      <c r="P8" s="166">
        <v>0.17199999999999999</v>
      </c>
      <c r="Q8" s="166">
        <v>0.38</v>
      </c>
      <c r="R8" s="101"/>
      <c r="S8" s="168">
        <v>0.3</v>
      </c>
      <c r="T8" s="101">
        <v>0.35</v>
      </c>
      <c r="U8" s="169">
        <v>0.1008</v>
      </c>
      <c r="V8" s="169">
        <v>0.192</v>
      </c>
      <c r="W8" s="166"/>
      <c r="X8" s="166">
        <v>0.28999999999999998</v>
      </c>
      <c r="Y8" s="101">
        <v>0.33</v>
      </c>
      <c r="Z8" s="207">
        <v>0.314</v>
      </c>
      <c r="AA8" s="78"/>
      <c r="AB8" s="78"/>
      <c r="AC8" s="78"/>
      <c r="AE8" s="97"/>
      <c r="AF8" s="100"/>
      <c r="AG8" s="100"/>
      <c r="AH8" s="62"/>
      <c r="AI8" s="62"/>
      <c r="AJ8" s="62"/>
      <c r="AK8" s="62"/>
      <c r="AL8" s="62"/>
      <c r="AM8" s="62"/>
      <c r="AN8" s="62"/>
    </row>
    <row r="9" spans="1:40" x14ac:dyDescent="0.25">
      <c r="A9" s="38" t="s">
        <v>8</v>
      </c>
      <c r="B9" s="101">
        <v>0.66</v>
      </c>
      <c r="C9" s="101">
        <v>0.49</v>
      </c>
      <c r="D9" s="101">
        <v>0.57169999999999999</v>
      </c>
      <c r="E9" s="166">
        <v>0.39900000000000002</v>
      </c>
      <c r="F9" s="101"/>
      <c r="G9" s="101">
        <v>0.23</v>
      </c>
      <c r="H9" s="181">
        <v>0.69340000000000002</v>
      </c>
      <c r="I9" s="181">
        <v>0.51495323976093432</v>
      </c>
      <c r="J9" s="166">
        <v>0.47499999999999998</v>
      </c>
      <c r="K9" s="101">
        <v>0.56999999999999995</v>
      </c>
      <c r="L9" s="101">
        <v>0.74</v>
      </c>
      <c r="M9" s="101"/>
      <c r="N9" s="166">
        <v>0.33</v>
      </c>
      <c r="O9" s="166">
        <v>0.59899999999999998</v>
      </c>
      <c r="P9" s="166">
        <v>0.60299999999999998</v>
      </c>
      <c r="Q9" s="166">
        <v>0.51200000000000001</v>
      </c>
      <c r="R9" s="101"/>
      <c r="S9" s="168">
        <v>0.51</v>
      </c>
      <c r="T9" s="101">
        <v>0.59</v>
      </c>
      <c r="U9" s="169">
        <v>0.47489999999999999</v>
      </c>
      <c r="V9" s="169">
        <v>0.75960000000000005</v>
      </c>
      <c r="W9" s="166"/>
      <c r="X9" s="166">
        <v>0.51</v>
      </c>
      <c r="Y9" s="166">
        <v>0.47699999999999998</v>
      </c>
      <c r="Z9" s="207">
        <v>0.48199999999999998</v>
      </c>
      <c r="AA9" s="78"/>
      <c r="AB9" s="78"/>
      <c r="AC9" s="78"/>
      <c r="AE9" s="97"/>
      <c r="AF9" s="100"/>
      <c r="AG9" s="100"/>
      <c r="AH9" s="62"/>
      <c r="AI9" s="62"/>
      <c r="AJ9" s="62"/>
      <c r="AK9" s="62"/>
      <c r="AL9" s="62"/>
      <c r="AM9" s="62"/>
      <c r="AN9" s="62"/>
    </row>
    <row r="10" spans="1:40" x14ac:dyDescent="0.25">
      <c r="A10" s="40" t="s">
        <v>9</v>
      </c>
      <c r="B10" s="101">
        <v>0.04</v>
      </c>
      <c r="C10" s="101">
        <v>0.06</v>
      </c>
      <c r="D10" s="101">
        <v>2.1899999999999999E-2</v>
      </c>
      <c r="E10" s="166">
        <v>0.186</v>
      </c>
      <c r="F10" s="101"/>
      <c r="G10" s="101">
        <v>0</v>
      </c>
      <c r="H10" s="181">
        <v>9.8900000000000002E-2</v>
      </c>
      <c r="I10" s="181">
        <v>8.0762380002691297E-3</v>
      </c>
      <c r="J10" s="166">
        <v>0.153</v>
      </c>
      <c r="K10" s="101">
        <v>0</v>
      </c>
      <c r="L10" s="101">
        <v>0</v>
      </c>
      <c r="M10" s="101"/>
      <c r="N10" s="166">
        <v>3.7999999999999999E-2</v>
      </c>
      <c r="O10" s="166">
        <v>0</v>
      </c>
      <c r="P10" s="166">
        <v>5.1999999999999998E-2</v>
      </c>
      <c r="Q10" s="168">
        <v>0</v>
      </c>
      <c r="R10" s="101"/>
      <c r="S10" s="168">
        <v>0.09</v>
      </c>
      <c r="T10" s="101">
        <v>0.06</v>
      </c>
      <c r="U10" s="169">
        <v>9.3600000000000003E-2</v>
      </c>
      <c r="V10" s="168">
        <v>0</v>
      </c>
      <c r="W10" s="166"/>
      <c r="X10" s="166"/>
      <c r="Y10" s="166">
        <v>4.9000000000000002E-2</v>
      </c>
      <c r="Z10" s="207">
        <v>7.3999999999999996E-2</v>
      </c>
      <c r="AA10" s="78"/>
      <c r="AE10" s="97"/>
      <c r="AF10" s="100"/>
      <c r="AG10" s="100"/>
    </row>
    <row r="11" spans="1:40" x14ac:dyDescent="0.25">
      <c r="A11" s="40" t="s">
        <v>10</v>
      </c>
      <c r="B11" s="169">
        <v>8.9999999999999998E-4</v>
      </c>
      <c r="C11" s="101">
        <v>0.04</v>
      </c>
      <c r="D11" s="101">
        <v>0.122</v>
      </c>
      <c r="E11" s="166">
        <v>3.6999999999999998E-2</v>
      </c>
      <c r="F11" s="101"/>
      <c r="G11" s="101">
        <v>0.2</v>
      </c>
      <c r="H11" s="182"/>
      <c r="I11" s="181">
        <v>8.4638177862043196E-2</v>
      </c>
      <c r="J11" s="101">
        <v>0</v>
      </c>
      <c r="K11" s="101">
        <v>7.0000000000000007E-2</v>
      </c>
      <c r="L11" s="101">
        <v>1.9599999999999999E-2</v>
      </c>
      <c r="M11" s="101"/>
      <c r="N11" s="166">
        <v>9.1999999999999998E-2</v>
      </c>
      <c r="O11" s="166">
        <v>4.2999999999999997E-2</v>
      </c>
      <c r="P11" s="166">
        <v>4.8000000000000001E-2</v>
      </c>
      <c r="Q11" s="166">
        <v>9.1999999999999998E-2</v>
      </c>
      <c r="R11" s="101"/>
      <c r="S11" s="168">
        <v>0.03</v>
      </c>
      <c r="T11" s="101">
        <v>0</v>
      </c>
      <c r="U11" s="169">
        <v>0.1169</v>
      </c>
      <c r="V11" s="169">
        <v>4.8099999999999997E-2</v>
      </c>
      <c r="W11" s="166"/>
      <c r="X11" s="166"/>
      <c r="Y11" s="166">
        <v>3.5000000000000003E-2</v>
      </c>
      <c r="Z11" s="207">
        <v>3.6999999999999998E-2</v>
      </c>
      <c r="AA11" s="78"/>
      <c r="AE11" s="97"/>
      <c r="AF11" s="100"/>
      <c r="AG11" s="100"/>
    </row>
    <row r="12" spans="1:40" x14ac:dyDescent="0.25">
      <c r="A12" s="40" t="s">
        <v>11</v>
      </c>
      <c r="B12" s="169">
        <v>1.9E-2</v>
      </c>
      <c r="C12" s="101">
        <v>0.05</v>
      </c>
      <c r="D12" s="101">
        <v>0</v>
      </c>
      <c r="E12" s="166">
        <v>8.2000000000000003E-2</v>
      </c>
      <c r="F12" s="101"/>
      <c r="G12" s="101">
        <v>0.26</v>
      </c>
      <c r="H12" s="181">
        <v>0.1225</v>
      </c>
      <c r="I12" s="188"/>
      <c r="J12" s="101">
        <v>0</v>
      </c>
      <c r="K12" s="101">
        <v>0.05</v>
      </c>
      <c r="L12" s="101">
        <v>5.9900000000000002E-2</v>
      </c>
      <c r="M12" s="101"/>
      <c r="N12" s="166">
        <v>9.5000000000000001E-2</v>
      </c>
      <c r="O12" s="168">
        <v>0</v>
      </c>
      <c r="P12" s="166">
        <v>0.124</v>
      </c>
      <c r="Q12" s="166">
        <v>1.6E-2</v>
      </c>
      <c r="R12" s="101"/>
      <c r="S12" s="170">
        <v>7.0000000000000007E-2</v>
      </c>
      <c r="T12" s="101">
        <v>0</v>
      </c>
      <c r="U12" s="169">
        <v>0.21390000000000001</v>
      </c>
      <c r="V12" s="169">
        <v>2.0000000000000001E-4</v>
      </c>
      <c r="W12" s="166"/>
      <c r="X12" s="166">
        <v>0.18</v>
      </c>
      <c r="Y12" s="166">
        <v>0.109</v>
      </c>
      <c r="Z12" s="207">
        <v>9.4E-2</v>
      </c>
      <c r="AA12" s="78"/>
      <c r="AE12" s="97"/>
      <c r="AF12" s="100"/>
      <c r="AG12" s="100"/>
    </row>
    <row r="13" spans="1:40" x14ac:dyDescent="0.25">
      <c r="A13" s="41" t="s">
        <v>12</v>
      </c>
      <c r="B13" s="103"/>
      <c r="C13" s="103"/>
      <c r="D13" s="103"/>
      <c r="E13" s="103"/>
      <c r="F13" s="103"/>
      <c r="G13" s="103"/>
      <c r="H13" s="183"/>
      <c r="I13" s="39"/>
      <c r="J13" s="103"/>
      <c r="K13" s="103"/>
      <c r="L13" s="103"/>
      <c r="M13" s="103"/>
      <c r="N13" s="103"/>
      <c r="O13" s="103"/>
      <c r="P13" s="190"/>
      <c r="Q13" s="103"/>
      <c r="R13" s="103"/>
      <c r="S13" s="103"/>
      <c r="T13" s="103"/>
      <c r="U13" s="103"/>
      <c r="V13" s="103"/>
      <c r="W13" s="103"/>
      <c r="X13" s="103"/>
      <c r="Y13" s="103"/>
      <c r="Z13" s="103"/>
      <c r="AE13" s="100"/>
      <c r="AF13" s="100"/>
      <c r="AG13" s="100"/>
    </row>
    <row r="14" spans="1:40" x14ac:dyDescent="0.25">
      <c r="A14" s="40" t="s">
        <v>13</v>
      </c>
      <c r="B14" s="72">
        <v>793500</v>
      </c>
      <c r="C14" s="72">
        <v>930579</v>
      </c>
      <c r="D14" s="72">
        <v>3782378</v>
      </c>
      <c r="E14" s="72">
        <v>3729812</v>
      </c>
      <c r="F14" s="72">
        <v>7881000</v>
      </c>
      <c r="G14" s="72">
        <v>725685</v>
      </c>
      <c r="H14" s="184">
        <v>2536000</v>
      </c>
      <c r="I14" s="187">
        <v>2023999</v>
      </c>
      <c r="J14" s="72">
        <v>14500</v>
      </c>
      <c r="K14" s="72">
        <v>1993000</v>
      </c>
      <c r="L14" s="72">
        <v>1731181</v>
      </c>
      <c r="M14" s="72"/>
      <c r="N14" s="72">
        <v>746739</v>
      </c>
      <c r="O14" s="72">
        <v>203680</v>
      </c>
      <c r="P14" s="72">
        <v>3814959</v>
      </c>
      <c r="Q14" s="72">
        <v>1213348</v>
      </c>
      <c r="R14" s="72">
        <v>15448</v>
      </c>
      <c r="S14" s="72">
        <v>5434512</v>
      </c>
      <c r="T14" s="72">
        <v>145000</v>
      </c>
      <c r="U14" s="72">
        <v>167504</v>
      </c>
      <c r="V14" s="72">
        <v>6556380</v>
      </c>
      <c r="W14" s="72">
        <v>1032062</v>
      </c>
      <c r="X14" s="72">
        <v>80000</v>
      </c>
      <c r="Y14" s="72">
        <v>18725000</v>
      </c>
      <c r="Z14" s="70">
        <f>SUM(B14:Y14)</f>
        <v>64276266</v>
      </c>
      <c r="AA14" s="72"/>
      <c r="AE14" s="100"/>
      <c r="AF14" s="100"/>
      <c r="AG14" s="100"/>
    </row>
    <row r="15" spans="1:40" x14ac:dyDescent="0.25">
      <c r="A15" s="40" t="s">
        <v>14</v>
      </c>
      <c r="B15" s="72">
        <v>89600</v>
      </c>
      <c r="C15" s="72">
        <v>531765</v>
      </c>
      <c r="D15" s="72"/>
      <c r="E15" s="72">
        <v>734767</v>
      </c>
      <c r="F15" s="72">
        <v>1491000</v>
      </c>
      <c r="G15" s="72">
        <v>22513</v>
      </c>
      <c r="H15" s="184"/>
      <c r="I15" s="187">
        <v>82120</v>
      </c>
      <c r="J15" s="72">
        <v>43600</v>
      </c>
      <c r="K15" s="72"/>
      <c r="L15" s="72"/>
      <c r="M15" s="72"/>
      <c r="N15" s="72"/>
      <c r="O15" s="72">
        <v>110574</v>
      </c>
      <c r="P15" s="72">
        <v>105887</v>
      </c>
      <c r="Q15" s="72"/>
      <c r="R15" s="72"/>
      <c r="S15" s="72">
        <v>12481532</v>
      </c>
      <c r="T15" s="72">
        <v>305000</v>
      </c>
      <c r="U15" s="72">
        <v>106733</v>
      </c>
      <c r="V15" s="72"/>
      <c r="W15" s="72">
        <v>187637</v>
      </c>
      <c r="X15" s="72"/>
      <c r="Y15" s="72">
        <v>10493000</v>
      </c>
      <c r="Z15" s="70">
        <f>SUM(B15:Y15)</f>
        <v>26785728</v>
      </c>
      <c r="AE15" s="100"/>
      <c r="AF15" s="100"/>
      <c r="AG15" s="100"/>
    </row>
    <row r="16" spans="1:40" x14ac:dyDescent="0.25">
      <c r="A16" s="40" t="s">
        <v>15</v>
      </c>
      <c r="B16" s="72">
        <v>13</v>
      </c>
      <c r="C16" s="72">
        <v>193</v>
      </c>
      <c r="D16" s="72">
        <v>18</v>
      </c>
      <c r="E16" s="72">
        <v>1705</v>
      </c>
      <c r="F16" s="72">
        <v>173</v>
      </c>
      <c r="G16" s="72">
        <v>20</v>
      </c>
      <c r="H16" s="184">
        <v>371</v>
      </c>
      <c r="I16" s="187">
        <v>1308</v>
      </c>
      <c r="J16" s="72">
        <v>44</v>
      </c>
      <c r="K16" s="72">
        <v>22034</v>
      </c>
      <c r="L16" s="72">
        <v>12</v>
      </c>
      <c r="M16" s="72"/>
      <c r="N16" s="72">
        <v>67939</v>
      </c>
      <c r="O16" s="72">
        <v>26</v>
      </c>
      <c r="P16" s="72">
        <v>282</v>
      </c>
      <c r="Q16" s="72">
        <v>21</v>
      </c>
      <c r="R16" s="72" t="s">
        <v>33</v>
      </c>
      <c r="S16" s="72">
        <v>320</v>
      </c>
      <c r="T16" s="72">
        <v>87</v>
      </c>
      <c r="U16" s="72">
        <v>217</v>
      </c>
      <c r="V16" s="72">
        <v>7</v>
      </c>
      <c r="W16" s="72">
        <v>9</v>
      </c>
      <c r="X16" s="72" t="s">
        <v>33</v>
      </c>
      <c r="Y16" s="72">
        <v>1300</v>
      </c>
      <c r="Z16" s="70">
        <f>SUM(B16:Y16)</f>
        <v>96099</v>
      </c>
    </row>
    <row r="17" spans="1:30" s="37" customFormat="1" x14ac:dyDescent="0.25">
      <c r="A17" s="40"/>
      <c r="B17" s="72"/>
      <c r="C17" s="72"/>
      <c r="D17" s="72"/>
      <c r="E17" s="72"/>
      <c r="F17" s="72"/>
      <c r="G17" s="72"/>
      <c r="H17" s="184"/>
      <c r="I17" s="187"/>
      <c r="J17" s="72"/>
      <c r="K17" s="72"/>
      <c r="L17" s="72"/>
      <c r="M17" s="72"/>
      <c r="N17" s="72"/>
      <c r="O17" s="72"/>
      <c r="P17" s="72"/>
      <c r="Q17" s="72"/>
      <c r="R17" s="72"/>
      <c r="S17" s="72"/>
      <c r="T17" s="72"/>
      <c r="U17" s="72"/>
      <c r="V17" s="72"/>
      <c r="W17" s="72"/>
      <c r="X17" s="72"/>
      <c r="Y17" s="72"/>
      <c r="Z17" s="70"/>
      <c r="AA17" s="40"/>
      <c r="AB17" s="40"/>
      <c r="AC17" s="40"/>
      <c r="AD17" s="40"/>
    </row>
    <row r="18" spans="1:30" x14ac:dyDescent="0.25">
      <c r="A18" s="39" t="s">
        <v>16</v>
      </c>
      <c r="B18" s="70"/>
      <c r="C18" s="72"/>
      <c r="D18" s="72"/>
      <c r="E18" s="72"/>
      <c r="F18" s="72"/>
      <c r="G18" s="72"/>
      <c r="H18" s="208"/>
      <c r="I18" s="208"/>
      <c r="J18" s="72"/>
      <c r="K18" s="72"/>
      <c r="L18" s="72"/>
      <c r="M18" s="72"/>
      <c r="N18" s="72"/>
      <c r="O18" s="72"/>
      <c r="P18" s="72"/>
      <c r="Q18" s="72"/>
      <c r="R18" s="72"/>
      <c r="S18" s="72"/>
      <c r="T18" s="72"/>
      <c r="U18" s="72"/>
      <c r="V18" s="72"/>
      <c r="W18" s="72"/>
      <c r="X18" s="72"/>
      <c r="Y18" s="72"/>
      <c r="Z18" s="70"/>
    </row>
    <row r="19" spans="1:30" x14ac:dyDescent="0.25">
      <c r="A19" s="42" t="s">
        <v>2</v>
      </c>
      <c r="B19" s="102"/>
      <c r="C19" s="72"/>
      <c r="D19" s="72"/>
      <c r="E19" s="72"/>
      <c r="F19" s="176">
        <v>323</v>
      </c>
      <c r="G19" s="72"/>
      <c r="H19" s="186"/>
      <c r="I19" s="189"/>
      <c r="J19" s="72"/>
      <c r="K19" s="72"/>
      <c r="L19" s="72"/>
      <c r="M19" s="72"/>
      <c r="N19" s="72"/>
      <c r="O19" s="72"/>
      <c r="P19" s="79">
        <v>3.032</v>
      </c>
      <c r="Q19" s="72"/>
      <c r="R19" s="72"/>
      <c r="S19" s="72"/>
      <c r="T19" s="72"/>
      <c r="U19" s="72"/>
      <c r="V19" s="72"/>
      <c r="W19" s="72">
        <v>3.39</v>
      </c>
      <c r="X19" s="72"/>
      <c r="Y19" s="72"/>
      <c r="Z19" s="83">
        <f>SUM(B19:Y19)</f>
        <v>329.42199999999997</v>
      </c>
    </row>
    <row r="20" spans="1:30" x14ac:dyDescent="0.25">
      <c r="A20" s="42" t="s">
        <v>17</v>
      </c>
      <c r="B20" s="102"/>
      <c r="C20" s="72"/>
      <c r="D20" s="72"/>
      <c r="E20" s="72"/>
      <c r="F20" s="171">
        <v>10800000</v>
      </c>
      <c r="G20" s="72"/>
      <c r="H20" s="180"/>
      <c r="I20" s="180"/>
      <c r="J20" s="72"/>
      <c r="K20" s="72"/>
      <c r="L20" s="72"/>
      <c r="M20" s="72"/>
      <c r="N20" s="72"/>
      <c r="O20" s="72"/>
      <c r="P20" s="72">
        <v>39065</v>
      </c>
      <c r="Q20" s="72"/>
      <c r="R20" s="72"/>
      <c r="S20" s="72"/>
      <c r="T20" s="72"/>
      <c r="U20" s="72"/>
      <c r="V20" s="72"/>
      <c r="W20" s="72">
        <v>186254</v>
      </c>
      <c r="X20" s="72"/>
      <c r="Y20" s="72"/>
      <c r="Z20" s="70">
        <f>SUM(B20:Y20)</f>
        <v>11025319</v>
      </c>
    </row>
    <row r="21" spans="1:30" x14ac:dyDescent="0.25">
      <c r="A21" s="42"/>
      <c r="B21" s="102"/>
      <c r="C21" s="72"/>
      <c r="D21" s="72"/>
      <c r="E21" s="72"/>
      <c r="F21" s="79"/>
      <c r="G21" s="72"/>
      <c r="H21" s="38"/>
      <c r="I21" s="38"/>
      <c r="J21" s="72"/>
      <c r="K21" s="72"/>
      <c r="L21" s="72"/>
      <c r="M21" s="72"/>
      <c r="N21" s="72"/>
      <c r="O21" s="72"/>
      <c r="P21" s="72"/>
      <c r="Q21" s="72"/>
      <c r="R21" s="72"/>
      <c r="S21" s="72"/>
      <c r="T21" s="72"/>
      <c r="U21" s="72"/>
      <c r="V21" s="72"/>
      <c r="W21" s="72"/>
      <c r="X21" s="72"/>
      <c r="Y21" s="72"/>
      <c r="Z21" s="70"/>
    </row>
    <row r="22" spans="1:30" x14ac:dyDescent="0.25">
      <c r="A22" s="39" t="s">
        <v>18</v>
      </c>
      <c r="B22" s="70"/>
      <c r="C22" s="72"/>
      <c r="D22" s="72"/>
      <c r="E22" s="72"/>
      <c r="F22" s="79"/>
      <c r="G22" s="72"/>
      <c r="H22" s="39"/>
      <c r="I22" s="39"/>
      <c r="J22" s="72"/>
      <c r="K22" s="72"/>
      <c r="L22" s="72"/>
      <c r="M22" s="72"/>
      <c r="N22" s="72"/>
      <c r="O22" s="72"/>
      <c r="P22" s="72"/>
      <c r="Q22" s="72"/>
      <c r="R22" s="72"/>
      <c r="S22" s="72"/>
      <c r="T22" s="72"/>
      <c r="U22" s="72"/>
      <c r="V22" s="72"/>
      <c r="W22" s="72"/>
      <c r="X22" s="72"/>
      <c r="Y22" s="72"/>
      <c r="Z22" s="70"/>
    </row>
    <row r="23" spans="1:30" x14ac:dyDescent="0.25">
      <c r="A23" s="42" t="s">
        <v>2</v>
      </c>
      <c r="B23" s="102"/>
      <c r="C23" s="72"/>
      <c r="D23" s="72"/>
      <c r="E23" s="79"/>
      <c r="F23" s="171">
        <v>60</v>
      </c>
      <c r="G23" s="72"/>
      <c r="H23" s="180"/>
      <c r="I23" s="180"/>
      <c r="J23" s="79"/>
      <c r="K23" s="72"/>
      <c r="L23" s="72"/>
      <c r="M23" s="72"/>
      <c r="N23" s="72"/>
      <c r="O23" s="72"/>
      <c r="P23" s="79"/>
      <c r="Q23" s="72"/>
      <c r="R23" s="72"/>
      <c r="S23" s="72"/>
      <c r="T23" s="72"/>
      <c r="U23" s="79"/>
      <c r="V23" s="72"/>
      <c r="W23" s="72"/>
      <c r="X23" s="72"/>
      <c r="Y23" s="72"/>
      <c r="Z23" s="83">
        <f>SUM(B23:Y23)</f>
        <v>60</v>
      </c>
    </row>
    <row r="24" spans="1:30" x14ac:dyDescent="0.25">
      <c r="A24" s="42" t="s">
        <v>17</v>
      </c>
      <c r="B24" s="102"/>
      <c r="C24" s="72"/>
      <c r="D24" s="72"/>
      <c r="E24" s="72"/>
      <c r="F24" s="171">
        <v>7630000</v>
      </c>
      <c r="G24" s="72"/>
      <c r="H24" s="180"/>
      <c r="I24" s="180"/>
      <c r="J24" s="72"/>
      <c r="K24" s="72"/>
      <c r="L24" s="72"/>
      <c r="M24" s="72"/>
      <c r="N24" s="72"/>
      <c r="O24" s="72"/>
      <c r="P24" s="72"/>
      <c r="Q24" s="72"/>
      <c r="R24" s="72"/>
      <c r="S24" s="72"/>
      <c r="T24" s="72"/>
      <c r="U24" s="72"/>
      <c r="V24" s="72"/>
      <c r="W24" s="72"/>
      <c r="X24" s="72"/>
      <c r="Y24" s="72"/>
      <c r="Z24" s="70">
        <f>SUM(B24:Y24)</f>
        <v>7630000</v>
      </c>
    </row>
    <row r="25" spans="1:30" x14ac:dyDescent="0.25">
      <c r="A25" s="42"/>
      <c r="B25" s="102"/>
      <c r="C25" s="72"/>
      <c r="D25" s="72"/>
      <c r="E25" s="72"/>
      <c r="F25" s="79"/>
      <c r="G25" s="72"/>
      <c r="H25" s="38"/>
      <c r="I25" s="38"/>
      <c r="J25" s="72"/>
      <c r="K25" s="72"/>
      <c r="L25" s="72"/>
      <c r="M25" s="72"/>
      <c r="N25" s="72"/>
      <c r="O25" s="72"/>
      <c r="P25" s="72"/>
      <c r="Q25" s="72"/>
      <c r="R25" s="72"/>
      <c r="S25" s="72"/>
      <c r="T25" s="72"/>
      <c r="U25" s="72"/>
      <c r="V25" s="72"/>
      <c r="W25" s="72"/>
      <c r="X25" s="72"/>
      <c r="Y25" s="72"/>
      <c r="Z25" s="70"/>
    </row>
    <row r="26" spans="1:30" x14ac:dyDescent="0.25">
      <c r="A26" s="39" t="s">
        <v>19</v>
      </c>
      <c r="B26" s="70"/>
      <c r="C26" s="72"/>
      <c r="D26" s="72"/>
      <c r="E26" s="72"/>
      <c r="F26" s="72"/>
      <c r="G26" s="72"/>
      <c r="H26" s="72"/>
      <c r="I26" s="39"/>
      <c r="J26" s="72"/>
      <c r="K26" s="72"/>
      <c r="L26" s="72"/>
      <c r="M26" s="72"/>
      <c r="N26" s="72"/>
      <c r="O26" s="72"/>
      <c r="P26" s="72"/>
      <c r="Q26" s="72"/>
      <c r="R26" s="72"/>
      <c r="S26" s="72"/>
      <c r="T26" s="72"/>
      <c r="U26" s="72"/>
      <c r="V26" s="72"/>
      <c r="W26" s="72"/>
      <c r="X26" s="72"/>
      <c r="Y26" s="72"/>
      <c r="Z26" s="70"/>
    </row>
    <row r="27" spans="1:30" x14ac:dyDescent="0.25">
      <c r="A27" s="42" t="s">
        <v>2</v>
      </c>
      <c r="B27" s="102"/>
      <c r="C27" s="72"/>
      <c r="D27" s="79">
        <v>0.43430870799999999</v>
      </c>
      <c r="E27" s="72"/>
      <c r="F27" s="72"/>
      <c r="G27" s="72">
        <v>0.128</v>
      </c>
      <c r="H27" s="72"/>
      <c r="I27" s="186">
        <v>68.011510999999999</v>
      </c>
      <c r="J27" s="172"/>
      <c r="K27" s="72"/>
      <c r="L27" s="79">
        <v>0.39879999999999999</v>
      </c>
      <c r="M27" s="72">
        <v>3.75</v>
      </c>
      <c r="N27" s="72">
        <v>5.21</v>
      </c>
      <c r="O27" s="72">
        <v>2.2789999999999999</v>
      </c>
      <c r="P27" s="72">
        <v>38.25</v>
      </c>
      <c r="Q27" s="79">
        <v>6.0999999999999999E-2</v>
      </c>
      <c r="R27" s="72"/>
      <c r="S27" s="72"/>
      <c r="T27" s="72"/>
      <c r="U27" s="72">
        <v>2.64</v>
      </c>
      <c r="V27" s="79">
        <v>0.27676346065421598</v>
      </c>
      <c r="W27" s="72">
        <v>0.74</v>
      </c>
      <c r="X27" s="72"/>
      <c r="Y27" s="72"/>
      <c r="Z27" s="83">
        <f>SUM(B27:Y27)</f>
        <v>122.17938316865421</v>
      </c>
    </row>
    <row r="28" spans="1:30" x14ac:dyDescent="0.25">
      <c r="A28" s="42" t="s">
        <v>17</v>
      </c>
      <c r="B28" s="102"/>
      <c r="C28" s="72"/>
      <c r="D28" s="72">
        <v>604485</v>
      </c>
      <c r="E28" s="72"/>
      <c r="F28" s="72"/>
      <c r="G28" s="72">
        <v>44429</v>
      </c>
      <c r="H28" s="72"/>
      <c r="I28" s="187">
        <v>7876399</v>
      </c>
      <c r="J28" s="72"/>
      <c r="K28" s="72"/>
      <c r="L28" s="72">
        <v>236948</v>
      </c>
      <c r="M28" s="72">
        <v>1149757</v>
      </c>
      <c r="N28" s="72">
        <v>237608</v>
      </c>
      <c r="O28" s="72">
        <v>72587</v>
      </c>
      <c r="P28" s="72">
        <v>3361128</v>
      </c>
      <c r="Q28" s="72">
        <v>47335</v>
      </c>
      <c r="R28" s="72"/>
      <c r="S28" s="72"/>
      <c r="T28" s="72"/>
      <c r="U28" s="72">
        <v>379225</v>
      </c>
      <c r="V28" s="72">
        <v>382318</v>
      </c>
      <c r="W28" s="72">
        <v>71825</v>
      </c>
      <c r="X28" s="72"/>
      <c r="Y28" s="72"/>
      <c r="Z28" s="70">
        <f>SUM(B28:Y28)</f>
        <v>14464044</v>
      </c>
    </row>
    <row r="29" spans="1:30" x14ac:dyDescent="0.25">
      <c r="A29" s="37"/>
      <c r="B29" s="72"/>
      <c r="C29" s="72"/>
      <c r="D29" s="72"/>
      <c r="E29" s="72"/>
      <c r="F29" s="72"/>
      <c r="G29" s="72"/>
      <c r="H29" s="184"/>
      <c r="I29" s="72"/>
      <c r="J29" s="72"/>
      <c r="K29" s="72"/>
      <c r="L29" s="72"/>
      <c r="M29" s="72"/>
      <c r="N29" s="72"/>
      <c r="O29" s="72"/>
      <c r="P29" s="72"/>
      <c r="Q29" s="72"/>
      <c r="R29" s="72"/>
      <c r="S29" s="72"/>
      <c r="T29" s="72"/>
      <c r="U29" s="72"/>
      <c r="V29" s="72"/>
      <c r="W29" s="72"/>
      <c r="X29" s="72"/>
      <c r="Y29" s="72"/>
      <c r="Z29" s="70"/>
    </row>
    <row r="30" spans="1:30" x14ac:dyDescent="0.25">
      <c r="A30" s="41" t="s">
        <v>54</v>
      </c>
      <c r="B30" s="70"/>
      <c r="C30" s="72"/>
      <c r="D30" s="72"/>
      <c r="E30" s="72"/>
      <c r="F30" s="72"/>
      <c r="G30" s="72"/>
      <c r="H30" s="184"/>
      <c r="I30" s="72"/>
      <c r="J30" s="72"/>
      <c r="K30" s="72"/>
      <c r="L30" s="72"/>
      <c r="M30" s="72"/>
      <c r="N30" s="72"/>
      <c r="O30" s="72"/>
      <c r="P30" s="72"/>
      <c r="Q30" s="72"/>
      <c r="R30" s="72"/>
      <c r="S30" s="72"/>
      <c r="T30" s="72"/>
      <c r="U30" s="72"/>
      <c r="V30" s="72"/>
      <c r="W30" s="72"/>
      <c r="X30" s="72"/>
      <c r="Y30" s="72"/>
      <c r="Z30" s="70"/>
    </row>
    <row r="31" spans="1:30" x14ac:dyDescent="0.25">
      <c r="A31" s="41" t="s">
        <v>2</v>
      </c>
      <c r="B31" s="83">
        <f t="shared" ref="B31:O31" si="0">B4+B19+B23+B27</f>
        <v>20.2</v>
      </c>
      <c r="C31" s="83">
        <f t="shared" si="0"/>
        <v>21</v>
      </c>
      <c r="D31" s="83">
        <f t="shared" si="0"/>
        <v>4.80298083185534</v>
      </c>
      <c r="E31" s="83">
        <f t="shared" si="0"/>
        <v>468.45760219570002</v>
      </c>
      <c r="F31" s="83">
        <f t="shared" si="0"/>
        <v>557</v>
      </c>
      <c r="G31" s="83">
        <f t="shared" si="0"/>
        <v>2.74</v>
      </c>
      <c r="H31" s="83">
        <f t="shared" si="0"/>
        <v>39.954999999999998</v>
      </c>
      <c r="I31" s="83">
        <f t="shared" si="0"/>
        <v>103.273623</v>
      </c>
      <c r="J31" s="83">
        <f t="shared" si="0"/>
        <v>4.58</v>
      </c>
      <c r="K31" s="83">
        <f t="shared" si="0"/>
        <v>12.2</v>
      </c>
      <c r="L31" s="83">
        <f t="shared" si="0"/>
        <v>10.088799999999999</v>
      </c>
      <c r="M31" s="83">
        <f t="shared" si="0"/>
        <v>3.75</v>
      </c>
      <c r="N31" s="83">
        <f t="shared" si="0"/>
        <v>121.00999999999999</v>
      </c>
      <c r="O31" s="83">
        <f t="shared" si="0"/>
        <v>23.248999999999999</v>
      </c>
      <c r="P31" s="83">
        <f>P4+P19+P27</f>
        <v>140.10199999999998</v>
      </c>
      <c r="Q31" s="83">
        <f t="shared" ref="Q31:Z31" si="1">Q4+Q19+Q23+Q27</f>
        <v>2.161</v>
      </c>
      <c r="R31" s="83">
        <f t="shared" si="1"/>
        <v>1.44</v>
      </c>
      <c r="S31" s="83">
        <f t="shared" si="1"/>
        <v>1144.281827</v>
      </c>
      <c r="T31" s="83">
        <f t="shared" si="1"/>
        <v>31.9</v>
      </c>
      <c r="U31" s="83">
        <f t="shared" si="1"/>
        <v>19.55</v>
      </c>
      <c r="V31" s="83">
        <f t="shared" si="1"/>
        <v>5.7267634606542162</v>
      </c>
      <c r="W31" s="83">
        <f t="shared" si="1"/>
        <v>20.849999999999998</v>
      </c>
      <c r="X31" s="83">
        <f t="shared" si="1"/>
        <v>20</v>
      </c>
      <c r="Y31" s="83">
        <f t="shared" si="1"/>
        <v>1356</v>
      </c>
      <c r="Z31" s="83">
        <f t="shared" si="1"/>
        <v>4134.3185964882096</v>
      </c>
      <c r="AA31" s="78"/>
    </row>
    <row r="32" spans="1:30" x14ac:dyDescent="0.25">
      <c r="A32" s="37"/>
    </row>
    <row r="33" spans="1:30" x14ac:dyDescent="0.25">
      <c r="A33" s="95" t="s">
        <v>103</v>
      </c>
      <c r="Y33" s="37"/>
      <c r="Z33" s="37"/>
      <c r="AA33" s="37"/>
      <c r="AB33" s="37"/>
      <c r="AC33" s="37"/>
      <c r="AD33" s="37"/>
    </row>
    <row r="34" spans="1:30" x14ac:dyDescent="0.25">
      <c r="A34" s="95" t="s">
        <v>76</v>
      </c>
      <c r="F34" s="71"/>
      <c r="Y34" s="37"/>
      <c r="Z34" s="37"/>
      <c r="AA34" s="37"/>
      <c r="AB34" s="37"/>
      <c r="AC34" s="37"/>
      <c r="AD34" s="37"/>
    </row>
    <row r="35" spans="1:30" x14ac:dyDescent="0.25">
      <c r="A35" s="95" t="s">
        <v>100</v>
      </c>
      <c r="Y35" s="37"/>
      <c r="Z35" s="37"/>
      <c r="AA35" s="37"/>
      <c r="AB35" s="37"/>
      <c r="AC35" s="37"/>
      <c r="AD35" s="37"/>
    </row>
    <row r="36" spans="1:30" x14ac:dyDescent="0.25">
      <c r="A36" s="37"/>
      <c r="Y36" s="37"/>
      <c r="Z36" s="37"/>
      <c r="AA36" s="37"/>
      <c r="AB36" s="37"/>
      <c r="AC36" s="37"/>
      <c r="AD36" s="37"/>
    </row>
    <row r="37" spans="1:30" x14ac:dyDescent="0.25">
      <c r="A37" s="37"/>
      <c r="Y37" s="37"/>
      <c r="Z37" s="37"/>
      <c r="AA37" s="37"/>
      <c r="AB37" s="37"/>
      <c r="AC37" s="37"/>
      <c r="AD37" s="37"/>
    </row>
    <row r="38" spans="1:30" x14ac:dyDescent="0.25">
      <c r="A38" s="37"/>
      <c r="Y38" s="37"/>
      <c r="Z38" s="37"/>
      <c r="AA38" s="37"/>
      <c r="AB38" s="37"/>
      <c r="AC38" s="37"/>
      <c r="AD38" s="37"/>
    </row>
    <row r="39" spans="1:30" x14ac:dyDescent="0.25">
      <c r="Y39" s="37"/>
      <c r="Z39" s="37"/>
      <c r="AA39" s="37"/>
      <c r="AB39" s="37"/>
      <c r="AC39" s="37"/>
      <c r="AD39" s="37"/>
    </row>
    <row r="40" spans="1:30" x14ac:dyDescent="0.25">
      <c r="Y40" s="37"/>
      <c r="Z40" s="37"/>
      <c r="AA40" s="37"/>
      <c r="AB40" s="37"/>
      <c r="AC40" s="37"/>
      <c r="AD40" s="37"/>
    </row>
    <row r="41" spans="1:30" x14ac:dyDescent="0.25">
      <c r="Z41" s="42"/>
    </row>
    <row r="42" spans="1:30" x14ac:dyDescent="0.25">
      <c r="H42" s="209"/>
    </row>
    <row r="43" spans="1:30" x14ac:dyDescent="0.25">
      <c r="H43" s="210"/>
    </row>
    <row r="44" spans="1:30" x14ac:dyDescent="0.25">
      <c r="H44" s="209"/>
    </row>
  </sheetData>
  <pageMargins left="0.7" right="0.7" top="0.75" bottom="0.75" header="0.3" footer="0.3"/>
  <pageSetup paperSize="9" scale="42" orientation="landscape" r:id="rId1"/>
  <ignoredErrors>
    <ignoredError sqref="P31"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29"/>
  <sheetViews>
    <sheetView workbookViewId="0">
      <selection activeCell="B34" sqref="B34"/>
    </sheetView>
  </sheetViews>
  <sheetFormatPr defaultRowHeight="15" x14ac:dyDescent="0.25"/>
  <cols>
    <col min="1" max="1" width="76.42578125" bestFit="1" customWidth="1"/>
    <col min="2" max="2" width="31.85546875" customWidth="1"/>
    <col min="3" max="3" width="31.5703125" customWidth="1"/>
    <col min="4" max="4" width="31.7109375" customWidth="1"/>
  </cols>
  <sheetData>
    <row r="1" spans="1:7" ht="28.5" x14ac:dyDescent="0.45">
      <c r="A1" s="43" t="s">
        <v>31</v>
      </c>
      <c r="B1" s="40"/>
      <c r="C1" s="40"/>
      <c r="D1" s="40"/>
      <c r="E1" s="40"/>
      <c r="F1" s="40"/>
      <c r="G1" s="40"/>
    </row>
    <row r="2" spans="1:7" x14ac:dyDescent="0.25">
      <c r="A2" s="41"/>
      <c r="B2" s="44">
        <v>2015</v>
      </c>
      <c r="C2" s="44">
        <v>2014</v>
      </c>
      <c r="D2" s="44">
        <v>2013</v>
      </c>
      <c r="E2" s="40"/>
      <c r="F2" s="40"/>
      <c r="G2" s="40"/>
    </row>
    <row r="3" spans="1:7" x14ac:dyDescent="0.25">
      <c r="A3" s="41" t="s">
        <v>1</v>
      </c>
      <c r="B3" s="41"/>
      <c r="C3" s="41"/>
      <c r="D3" s="41"/>
      <c r="E3" s="41"/>
      <c r="F3" s="41"/>
      <c r="G3" s="41"/>
    </row>
    <row r="4" spans="1:7" x14ac:dyDescent="0.25">
      <c r="A4" s="38" t="s">
        <v>2</v>
      </c>
      <c r="B4" s="28">
        <v>4.58</v>
      </c>
      <c r="C4" s="28">
        <v>4.4000000000000004</v>
      </c>
      <c r="D4" s="28">
        <v>4.68</v>
      </c>
      <c r="E4" s="42"/>
      <c r="F4" s="42"/>
      <c r="G4" s="42"/>
    </row>
    <row r="5" spans="1:7" x14ac:dyDescent="0.25">
      <c r="A5" s="42" t="s">
        <v>3</v>
      </c>
      <c r="B5" s="28">
        <v>99.998999999999995</v>
      </c>
      <c r="C5" s="28">
        <v>99.998999999999995</v>
      </c>
      <c r="D5" s="28">
        <v>99.998999999999995</v>
      </c>
      <c r="E5" s="42"/>
      <c r="F5" s="42"/>
      <c r="G5" s="42"/>
    </row>
    <row r="6" spans="1:7" x14ac:dyDescent="0.25">
      <c r="A6" s="42" t="s">
        <v>4</v>
      </c>
      <c r="B6" s="28">
        <v>1E-3</v>
      </c>
      <c r="C6" s="28">
        <v>1E-3</v>
      </c>
      <c r="D6" s="28">
        <v>1E-3</v>
      </c>
      <c r="E6" s="42"/>
      <c r="F6" s="42"/>
      <c r="G6" s="42"/>
    </row>
    <row r="7" spans="1:7" x14ac:dyDescent="0.25">
      <c r="A7" s="42" t="s">
        <v>5</v>
      </c>
      <c r="B7" s="28">
        <v>0</v>
      </c>
      <c r="C7" s="28">
        <v>0</v>
      </c>
      <c r="D7" s="28">
        <v>0</v>
      </c>
      <c r="E7" s="42"/>
      <c r="F7" s="42"/>
      <c r="G7" s="42"/>
    </row>
    <row r="8" spans="1:7" x14ac:dyDescent="0.25">
      <c r="A8" s="39" t="s">
        <v>6</v>
      </c>
      <c r="B8" s="39"/>
      <c r="C8" s="39"/>
      <c r="D8" s="39"/>
      <c r="E8" s="39"/>
      <c r="F8" s="39"/>
      <c r="G8" s="39"/>
    </row>
    <row r="9" spans="1:7" x14ac:dyDescent="0.25">
      <c r="A9" s="38" t="s">
        <v>7</v>
      </c>
      <c r="B9" s="28">
        <v>37.200000000000003</v>
      </c>
      <c r="C9" s="28">
        <v>35.200000000000003</v>
      </c>
      <c r="D9" s="28">
        <v>35.1</v>
      </c>
      <c r="E9" s="42"/>
      <c r="F9" s="42"/>
      <c r="G9" s="42"/>
    </row>
    <row r="10" spans="1:7" x14ac:dyDescent="0.25">
      <c r="A10" s="38" t="s">
        <v>8</v>
      </c>
      <c r="B10" s="28">
        <v>47.5</v>
      </c>
      <c r="C10" s="28">
        <v>50.7</v>
      </c>
      <c r="D10" s="28">
        <v>50.3</v>
      </c>
      <c r="E10" s="42"/>
      <c r="F10" s="42"/>
      <c r="G10" s="42"/>
    </row>
    <row r="11" spans="1:7" x14ac:dyDescent="0.25">
      <c r="A11" s="40" t="s">
        <v>9</v>
      </c>
      <c r="B11" s="50">
        <v>15.3</v>
      </c>
      <c r="C11" s="50">
        <v>14.1</v>
      </c>
      <c r="D11" s="50">
        <v>14.6</v>
      </c>
      <c r="E11" s="40"/>
      <c r="F11" s="40"/>
      <c r="G11" s="40"/>
    </row>
    <row r="12" spans="1:7" x14ac:dyDescent="0.25">
      <c r="A12" s="40" t="s">
        <v>10</v>
      </c>
      <c r="B12" s="34" t="s">
        <v>82</v>
      </c>
      <c r="C12" s="34" t="s">
        <v>82</v>
      </c>
      <c r="D12" s="34" t="s">
        <v>82</v>
      </c>
      <c r="E12" s="40"/>
      <c r="F12" s="40"/>
      <c r="G12" s="40"/>
    </row>
    <row r="13" spans="1:7" x14ac:dyDescent="0.25">
      <c r="A13" s="40" t="s">
        <v>11</v>
      </c>
      <c r="B13" s="34" t="s">
        <v>81</v>
      </c>
      <c r="C13" s="34" t="s">
        <v>81</v>
      </c>
      <c r="D13" s="34" t="s">
        <v>81</v>
      </c>
      <c r="E13" s="40"/>
      <c r="F13" s="40"/>
      <c r="G13" s="40"/>
    </row>
    <row r="14" spans="1:7" x14ac:dyDescent="0.25">
      <c r="A14" s="41" t="s">
        <v>12</v>
      </c>
      <c r="B14" s="41"/>
      <c r="C14" s="41"/>
      <c r="D14" s="41"/>
      <c r="E14" s="41"/>
      <c r="F14" s="41"/>
      <c r="G14" s="41"/>
    </row>
    <row r="15" spans="1:7" x14ac:dyDescent="0.25">
      <c r="A15" s="40" t="s">
        <v>13</v>
      </c>
      <c r="B15" s="50">
        <v>14500</v>
      </c>
      <c r="C15" s="50"/>
      <c r="D15" s="50"/>
      <c r="E15" s="40"/>
      <c r="F15" s="40"/>
      <c r="G15" s="40"/>
    </row>
    <row r="16" spans="1:7" x14ac:dyDescent="0.25">
      <c r="A16" s="40" t="s">
        <v>14</v>
      </c>
      <c r="B16" s="50">
        <v>43600</v>
      </c>
      <c r="C16" s="50"/>
      <c r="D16" s="50"/>
      <c r="E16" s="40"/>
      <c r="F16" s="40"/>
      <c r="G16" s="40"/>
    </row>
    <row r="17" spans="1:7" x14ac:dyDescent="0.25">
      <c r="A17" s="40" t="s">
        <v>15</v>
      </c>
      <c r="B17" s="50">
        <v>44</v>
      </c>
      <c r="C17" s="50">
        <v>45</v>
      </c>
      <c r="D17" s="50">
        <v>49</v>
      </c>
      <c r="E17" s="40"/>
      <c r="F17" s="40"/>
      <c r="G17" s="40"/>
    </row>
    <row r="18" spans="1:7" x14ac:dyDescent="0.25">
      <c r="A18" s="40"/>
      <c r="B18" s="40"/>
      <c r="C18" s="40"/>
      <c r="D18" s="40"/>
      <c r="E18" s="40"/>
      <c r="F18" s="40"/>
      <c r="G18" s="40"/>
    </row>
    <row r="19" spans="1:7" x14ac:dyDescent="0.25">
      <c r="A19" s="39" t="s">
        <v>16</v>
      </c>
      <c r="B19" s="39"/>
      <c r="C19" s="39"/>
      <c r="D19" s="39"/>
      <c r="E19" s="41"/>
      <c r="F19" s="41"/>
      <c r="G19" s="41"/>
    </row>
    <row r="20" spans="1:7" x14ac:dyDescent="0.25">
      <c r="A20" s="42" t="s">
        <v>2</v>
      </c>
      <c r="B20" s="28"/>
      <c r="C20" s="28"/>
      <c r="D20" s="28"/>
      <c r="E20" s="42"/>
      <c r="F20" s="42"/>
      <c r="G20" s="42"/>
    </row>
    <row r="21" spans="1:7" x14ac:dyDescent="0.25">
      <c r="A21" s="42" t="s">
        <v>17</v>
      </c>
      <c r="B21" s="28"/>
      <c r="C21" s="28"/>
      <c r="D21" s="28"/>
      <c r="E21" s="42"/>
      <c r="F21" s="42"/>
      <c r="G21" s="42"/>
    </row>
    <row r="22" spans="1:7" x14ac:dyDescent="0.25">
      <c r="A22" s="42"/>
      <c r="B22" s="38"/>
      <c r="C22" s="38"/>
      <c r="D22" s="38"/>
      <c r="E22" s="42"/>
      <c r="F22" s="42"/>
      <c r="G22" s="42"/>
    </row>
    <row r="23" spans="1:7" x14ac:dyDescent="0.25">
      <c r="A23" s="39" t="s">
        <v>18</v>
      </c>
      <c r="B23" s="39"/>
      <c r="C23" s="39"/>
      <c r="D23" s="39"/>
      <c r="E23" s="41"/>
      <c r="F23" s="41"/>
      <c r="G23" s="41"/>
    </row>
    <row r="24" spans="1:7" x14ac:dyDescent="0.25">
      <c r="A24" s="42" t="s">
        <v>2</v>
      </c>
      <c r="B24" s="157"/>
      <c r="C24" s="157"/>
      <c r="D24" s="157"/>
      <c r="E24" s="42"/>
      <c r="F24" s="42"/>
      <c r="G24" s="42"/>
    </row>
    <row r="25" spans="1:7" x14ac:dyDescent="0.25">
      <c r="A25" s="42" t="s">
        <v>17</v>
      </c>
      <c r="B25" s="28"/>
      <c r="C25" s="28"/>
      <c r="D25" s="28"/>
      <c r="E25" s="42"/>
      <c r="F25" s="42"/>
      <c r="G25" s="42"/>
    </row>
    <row r="26" spans="1:7" x14ac:dyDescent="0.25">
      <c r="A26" s="42"/>
      <c r="B26" s="38"/>
      <c r="C26" s="38"/>
      <c r="D26" s="38"/>
      <c r="E26" s="42"/>
      <c r="F26" s="42"/>
      <c r="G26" s="42"/>
    </row>
    <row r="27" spans="1:7" x14ac:dyDescent="0.25">
      <c r="A27" s="39" t="s">
        <v>19</v>
      </c>
      <c r="B27" s="39"/>
      <c r="C27" s="39"/>
      <c r="D27" s="39"/>
      <c r="E27" s="41"/>
      <c r="F27" s="41"/>
      <c r="G27" s="41"/>
    </row>
    <row r="28" spans="1:7" x14ac:dyDescent="0.25">
      <c r="A28" s="42" t="s">
        <v>2</v>
      </c>
      <c r="B28" s="157"/>
      <c r="C28" s="157"/>
      <c r="D28" s="157"/>
      <c r="E28" s="42"/>
      <c r="F28" s="42"/>
      <c r="G28" s="42"/>
    </row>
    <row r="29" spans="1:7" x14ac:dyDescent="0.25">
      <c r="A29" s="42" t="s">
        <v>17</v>
      </c>
      <c r="B29" s="28"/>
      <c r="C29" s="28"/>
      <c r="D29" s="28"/>
      <c r="E29" s="42"/>
      <c r="F29" s="42"/>
      <c r="G29" s="42"/>
    </row>
  </sheetData>
  <pageMargins left="0.7" right="0.7" top="0.75" bottom="0.75" header="0.3" footer="0.3"/>
  <pageSetup paperSize="9" scale="7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workbookViewId="0">
      <selection activeCell="E34" sqref="E34"/>
    </sheetView>
  </sheetViews>
  <sheetFormatPr defaultRowHeight="15" x14ac:dyDescent="0.25"/>
  <cols>
    <col min="1" max="1" width="69.28515625" customWidth="1"/>
    <col min="2" max="2" width="8.5703125" customWidth="1"/>
    <col min="3" max="4" width="9.5703125" customWidth="1"/>
  </cols>
  <sheetData>
    <row r="1" spans="1:7" ht="28.5" x14ac:dyDescent="0.45">
      <c r="A1" s="26" t="s">
        <v>25</v>
      </c>
      <c r="B1" s="23"/>
      <c r="C1" s="23"/>
      <c r="D1" s="23"/>
    </row>
    <row r="2" spans="1:7" x14ac:dyDescent="0.25">
      <c r="A2" s="24"/>
      <c r="B2" s="29">
        <v>2015</v>
      </c>
      <c r="C2" s="29">
        <v>2014</v>
      </c>
      <c r="D2" s="29">
        <v>2013</v>
      </c>
    </row>
    <row r="3" spans="1:7" x14ac:dyDescent="0.25">
      <c r="A3" s="24" t="s">
        <v>1</v>
      </c>
      <c r="B3" s="24"/>
      <c r="C3" s="24"/>
      <c r="D3" s="24"/>
    </row>
    <row r="4" spans="1:7" x14ac:dyDescent="0.25">
      <c r="A4" s="32" t="s">
        <v>2</v>
      </c>
      <c r="B4" s="86" t="s">
        <v>26</v>
      </c>
      <c r="C4" s="86" t="s">
        <v>27</v>
      </c>
      <c r="D4" s="86" t="s">
        <v>28</v>
      </c>
    </row>
    <row r="5" spans="1:7" x14ac:dyDescent="0.25">
      <c r="A5" s="25" t="s">
        <v>3</v>
      </c>
      <c r="B5" s="31">
        <v>0</v>
      </c>
      <c r="C5" s="31">
        <v>0</v>
      </c>
      <c r="D5" s="31">
        <v>0</v>
      </c>
    </row>
    <row r="6" spans="1:7" x14ac:dyDescent="0.25">
      <c r="A6" s="25" t="s">
        <v>4</v>
      </c>
      <c r="B6" s="31">
        <v>1</v>
      </c>
      <c r="C6" s="31">
        <v>1</v>
      </c>
      <c r="D6" s="31">
        <v>1</v>
      </c>
    </row>
    <row r="7" spans="1:7" x14ac:dyDescent="0.25">
      <c r="A7" s="25" t="s">
        <v>5</v>
      </c>
      <c r="B7" s="31">
        <v>0</v>
      </c>
      <c r="C7" s="31">
        <v>0</v>
      </c>
      <c r="D7" s="31">
        <v>0</v>
      </c>
      <c r="G7" s="62"/>
    </row>
    <row r="8" spans="1:7" x14ac:dyDescent="0.25">
      <c r="A8" s="22" t="s">
        <v>6</v>
      </c>
      <c r="B8" s="22"/>
      <c r="C8" s="22"/>
      <c r="D8" s="22"/>
    </row>
    <row r="9" spans="1:7" x14ac:dyDescent="0.25">
      <c r="A9" s="21" t="s">
        <v>7</v>
      </c>
      <c r="B9" s="30">
        <v>0.30841178037622669</v>
      </c>
      <c r="C9" s="30">
        <v>0.30676351301482763</v>
      </c>
      <c r="D9" s="30">
        <v>0.31677213079044736</v>
      </c>
    </row>
    <row r="10" spans="1:7" x14ac:dyDescent="0.25">
      <c r="A10" s="21" t="s">
        <v>8</v>
      </c>
      <c r="B10" s="30">
        <v>0.56658999449096148</v>
      </c>
      <c r="C10" s="30">
        <v>0.56983208241370098</v>
      </c>
      <c r="D10" s="30">
        <v>0.56489902978526274</v>
      </c>
    </row>
    <row r="11" spans="1:7" x14ac:dyDescent="0.25">
      <c r="A11" s="23" t="s">
        <v>9</v>
      </c>
      <c r="B11" s="30">
        <v>0</v>
      </c>
      <c r="C11" s="30">
        <v>0</v>
      </c>
      <c r="D11" s="30">
        <v>0</v>
      </c>
    </row>
    <row r="12" spans="1:7" x14ac:dyDescent="0.25">
      <c r="A12" s="23" t="s">
        <v>10</v>
      </c>
      <c r="B12" s="30">
        <v>7.0919684330828903E-2</v>
      </c>
      <c r="C12" s="30">
        <v>6.2471446040707382E-2</v>
      </c>
      <c r="D12" s="30">
        <v>4.628632591957741E-2</v>
      </c>
    </row>
    <row r="13" spans="1:7" x14ac:dyDescent="0.25">
      <c r="A13" s="23" t="s">
        <v>11</v>
      </c>
      <c r="B13" s="30">
        <v>5.4078540801982856E-2</v>
      </c>
      <c r="C13" s="30">
        <v>6.0932958530764046E-2</v>
      </c>
      <c r="D13" s="30">
        <v>7.2042513504712538E-2</v>
      </c>
    </row>
    <row r="14" spans="1:7" x14ac:dyDescent="0.25">
      <c r="A14" s="24" t="s">
        <v>12</v>
      </c>
      <c r="B14" s="24"/>
      <c r="C14" s="24"/>
      <c r="D14" s="24"/>
    </row>
    <row r="15" spans="1:7" x14ac:dyDescent="0.25">
      <c r="A15" s="23" t="s">
        <v>79</v>
      </c>
      <c r="B15" s="27">
        <v>1993000</v>
      </c>
      <c r="C15" s="27">
        <v>1783000</v>
      </c>
      <c r="D15" s="27">
        <v>1536000</v>
      </c>
    </row>
    <row r="16" spans="1:7" x14ac:dyDescent="0.25">
      <c r="A16" s="23" t="s">
        <v>29</v>
      </c>
      <c r="B16" s="34" t="s">
        <v>33</v>
      </c>
      <c r="C16" s="34" t="s">
        <v>33</v>
      </c>
      <c r="D16" s="34" t="s">
        <v>33</v>
      </c>
    </row>
    <row r="17" spans="1:4" x14ac:dyDescent="0.25">
      <c r="A17" s="42" t="s">
        <v>83</v>
      </c>
      <c r="B17" s="27">
        <v>22034</v>
      </c>
      <c r="C17" s="27">
        <v>19945</v>
      </c>
      <c r="D17" s="27">
        <v>14483</v>
      </c>
    </row>
    <row r="18" spans="1:4" x14ac:dyDescent="0.25">
      <c r="A18" s="23"/>
      <c r="B18" s="23"/>
      <c r="C18" s="23"/>
      <c r="D18" s="23"/>
    </row>
    <row r="19" spans="1:4" x14ac:dyDescent="0.25">
      <c r="A19" s="22" t="s">
        <v>16</v>
      </c>
      <c r="B19" s="22"/>
      <c r="C19" s="22"/>
      <c r="D19" s="22"/>
    </row>
    <row r="20" spans="1:4" x14ac:dyDescent="0.25">
      <c r="A20" s="25" t="s">
        <v>2</v>
      </c>
      <c r="B20" s="28"/>
      <c r="C20" s="28"/>
      <c r="D20" s="28"/>
    </row>
    <row r="21" spans="1:4" x14ac:dyDescent="0.25">
      <c r="A21" s="25" t="s">
        <v>17</v>
      </c>
      <c r="B21" s="28"/>
      <c r="C21" s="28"/>
      <c r="D21" s="28"/>
    </row>
    <row r="22" spans="1:4" x14ac:dyDescent="0.25">
      <c r="A22" s="25"/>
      <c r="B22" s="21"/>
      <c r="C22" s="21"/>
      <c r="D22" s="21"/>
    </row>
    <row r="23" spans="1:4" x14ac:dyDescent="0.25">
      <c r="A23" s="22" t="s">
        <v>18</v>
      </c>
      <c r="B23" s="22"/>
      <c r="C23" s="22"/>
      <c r="D23" s="22"/>
    </row>
    <row r="24" spans="1:4" x14ac:dyDescent="0.25">
      <c r="A24" s="25" t="s">
        <v>2</v>
      </c>
      <c r="B24" s="36"/>
      <c r="C24" s="33"/>
      <c r="D24" s="33"/>
    </row>
    <row r="25" spans="1:4" x14ac:dyDescent="0.25">
      <c r="A25" s="25" t="s">
        <v>17</v>
      </c>
      <c r="B25" s="33"/>
      <c r="C25" s="33"/>
      <c r="D25" s="28"/>
    </row>
    <row r="26" spans="1:4" x14ac:dyDescent="0.25">
      <c r="A26" s="25"/>
      <c r="B26" s="21"/>
      <c r="C26" s="21"/>
      <c r="D26" s="21"/>
    </row>
    <row r="27" spans="1:4" x14ac:dyDescent="0.25">
      <c r="A27" s="39" t="s">
        <v>84</v>
      </c>
      <c r="B27" s="22"/>
      <c r="C27" s="22"/>
      <c r="D27" s="22"/>
    </row>
    <row r="28" spans="1:4" x14ac:dyDescent="0.25">
      <c r="A28" s="25" t="s">
        <v>2</v>
      </c>
      <c r="B28" s="35"/>
      <c r="C28" s="28"/>
      <c r="D28" s="33"/>
    </row>
    <row r="29" spans="1:4" x14ac:dyDescent="0.25">
      <c r="A29" s="25" t="s">
        <v>17</v>
      </c>
      <c r="B29" s="28"/>
      <c r="C29" s="28"/>
      <c r="D29" s="28"/>
    </row>
  </sheetData>
  <pageMargins left="0.7" right="0.7" top="0.75" bottom="0.75" header="0.3" footer="0.3"/>
  <pageSetup paperSize="9" orientation="landscape" r:id="rId1"/>
  <ignoredErrors>
    <ignoredError sqref="B4:D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1"/>
  <sheetViews>
    <sheetView workbookViewId="0">
      <selection activeCell="A36" sqref="A36"/>
    </sheetView>
  </sheetViews>
  <sheetFormatPr defaultRowHeight="15" x14ac:dyDescent="0.25"/>
  <cols>
    <col min="1" max="1" width="76.42578125" bestFit="1" customWidth="1"/>
    <col min="2" max="2" width="11.7109375" customWidth="1"/>
    <col min="3" max="3" width="11.140625" customWidth="1"/>
    <col min="4" max="4" width="11.28515625" customWidth="1"/>
  </cols>
  <sheetData>
    <row r="1" spans="1:7" ht="28.5" x14ac:dyDescent="0.45">
      <c r="A1" s="43" t="s">
        <v>41</v>
      </c>
      <c r="B1" s="40"/>
      <c r="C1" s="40"/>
      <c r="D1" s="40"/>
      <c r="E1" s="40"/>
      <c r="F1" s="40"/>
      <c r="G1" s="40"/>
    </row>
    <row r="2" spans="1:7" x14ac:dyDescent="0.25">
      <c r="A2" s="41"/>
      <c r="B2" s="44">
        <v>2015</v>
      </c>
      <c r="C2" s="44">
        <v>2014</v>
      </c>
      <c r="D2" s="44">
        <v>2013</v>
      </c>
      <c r="E2" s="40"/>
      <c r="F2" s="40"/>
      <c r="G2" s="40"/>
    </row>
    <row r="3" spans="1:7" x14ac:dyDescent="0.25">
      <c r="A3" s="41" t="s">
        <v>1</v>
      </c>
      <c r="B3" s="41"/>
      <c r="C3" s="41"/>
      <c r="D3" s="41"/>
      <c r="E3" s="41"/>
      <c r="F3" s="41"/>
      <c r="G3" s="41"/>
    </row>
    <row r="4" spans="1:7" x14ac:dyDescent="0.25">
      <c r="A4" s="38" t="s">
        <v>2</v>
      </c>
      <c r="B4" s="59">
        <v>9.6928180000000008</v>
      </c>
      <c r="C4" s="59">
        <v>8.6513629999999999</v>
      </c>
      <c r="D4" s="160">
        <v>7.6257299999999999</v>
      </c>
      <c r="E4" s="42"/>
      <c r="F4" s="198"/>
      <c r="G4" s="42"/>
    </row>
    <row r="5" spans="1:7" x14ac:dyDescent="0.25">
      <c r="A5" s="42" t="s">
        <v>3</v>
      </c>
      <c r="B5" s="33" t="s">
        <v>35</v>
      </c>
      <c r="C5" s="33" t="s">
        <v>35</v>
      </c>
      <c r="D5" s="33" t="s">
        <v>35</v>
      </c>
      <c r="E5" s="42"/>
      <c r="F5" s="42"/>
      <c r="G5" s="42"/>
    </row>
    <row r="6" spans="1:7" x14ac:dyDescent="0.25">
      <c r="A6" s="42" t="s">
        <v>4</v>
      </c>
      <c r="B6" s="67">
        <v>1</v>
      </c>
      <c r="C6" s="67">
        <v>1</v>
      </c>
      <c r="D6" s="67">
        <v>1</v>
      </c>
      <c r="E6" s="42"/>
      <c r="F6" s="42"/>
      <c r="G6" s="42"/>
    </row>
    <row r="7" spans="1:7" x14ac:dyDescent="0.25">
      <c r="A7" s="42" t="s">
        <v>5</v>
      </c>
      <c r="B7" s="33" t="s">
        <v>35</v>
      </c>
      <c r="C7" s="33" t="s">
        <v>35</v>
      </c>
      <c r="D7" s="33" t="s">
        <v>35</v>
      </c>
      <c r="E7" s="42"/>
      <c r="F7" s="42"/>
      <c r="G7" s="42"/>
    </row>
    <row r="8" spans="1:7" x14ac:dyDescent="0.25">
      <c r="A8" s="39" t="s">
        <v>6</v>
      </c>
      <c r="B8" s="63"/>
      <c r="C8" s="63"/>
      <c r="D8" s="63"/>
      <c r="E8" s="39"/>
      <c r="F8" s="39"/>
      <c r="G8" s="39"/>
    </row>
    <row r="9" spans="1:7" x14ac:dyDescent="0.25">
      <c r="A9" s="38" t="s">
        <v>7</v>
      </c>
      <c r="B9" s="158">
        <v>0.18953111643438253</v>
      </c>
      <c r="C9" s="158">
        <v>0.18423976242903273</v>
      </c>
      <c r="D9" s="158">
        <v>0.19102926879954626</v>
      </c>
      <c r="E9" s="42"/>
      <c r="F9" s="42"/>
      <c r="G9" s="42"/>
    </row>
    <row r="10" spans="1:7" x14ac:dyDescent="0.25">
      <c r="A10" s="38" t="s">
        <v>8</v>
      </c>
      <c r="B10" s="158">
        <v>0.74652869471548788</v>
      </c>
      <c r="C10" s="158">
        <v>0.73431015540391043</v>
      </c>
      <c r="D10" s="158">
        <v>0.71234316348043936</v>
      </c>
      <c r="E10" s="42"/>
      <c r="F10" s="42"/>
      <c r="G10" s="42"/>
    </row>
    <row r="11" spans="1:7" x14ac:dyDescent="0.25">
      <c r="A11" s="40" t="s">
        <v>9</v>
      </c>
      <c r="B11" s="144" t="s">
        <v>35</v>
      </c>
      <c r="C11" s="144" t="s">
        <v>35</v>
      </c>
      <c r="D11" s="144" t="s">
        <v>35</v>
      </c>
      <c r="E11" s="40"/>
      <c r="F11" s="40"/>
      <c r="G11" s="40"/>
    </row>
    <row r="12" spans="1:7" x14ac:dyDescent="0.25">
      <c r="A12" s="40" t="s">
        <v>10</v>
      </c>
      <c r="B12" s="141">
        <v>1.9600778517138776E-2</v>
      </c>
      <c r="C12" s="141">
        <v>3.7741603159077812E-2</v>
      </c>
      <c r="D12" s="141">
        <v>3.1966143659435932E-2</v>
      </c>
      <c r="E12" s="40"/>
      <c r="F12" s="40"/>
      <c r="G12" s="40"/>
    </row>
    <row r="13" spans="1:7" x14ac:dyDescent="0.25">
      <c r="A13" s="40" t="s">
        <v>11</v>
      </c>
      <c r="B13" s="141">
        <v>5.9949115792375871E-2</v>
      </c>
      <c r="C13" s="141">
        <v>5.5201397167378034E-2</v>
      </c>
      <c r="D13" s="141">
        <v>6.466142406057851E-2</v>
      </c>
      <c r="E13" s="40"/>
      <c r="F13" s="40"/>
      <c r="G13" s="40"/>
    </row>
    <row r="14" spans="1:7" x14ac:dyDescent="0.25">
      <c r="A14" s="41" t="s">
        <v>12</v>
      </c>
      <c r="B14" s="70"/>
      <c r="C14" s="70"/>
      <c r="D14" s="70"/>
      <c r="E14" s="41"/>
      <c r="F14" s="41"/>
      <c r="G14" s="41"/>
    </row>
    <row r="15" spans="1:7" x14ac:dyDescent="0.25">
      <c r="A15" s="40" t="s">
        <v>13</v>
      </c>
      <c r="B15" s="124">
        <v>1731181</v>
      </c>
      <c r="C15" s="124">
        <v>1705720</v>
      </c>
      <c r="D15" s="124">
        <v>1702218</v>
      </c>
      <c r="E15" s="40"/>
      <c r="F15" s="202"/>
      <c r="G15" s="40"/>
    </row>
    <row r="16" spans="1:7" x14ac:dyDescent="0.25">
      <c r="A16" s="40" t="s">
        <v>14</v>
      </c>
      <c r="B16" s="34" t="s">
        <v>33</v>
      </c>
      <c r="C16" s="34" t="s">
        <v>33</v>
      </c>
      <c r="D16" s="34" t="s">
        <v>33</v>
      </c>
      <c r="E16" s="40"/>
      <c r="F16" s="40"/>
      <c r="G16" s="40"/>
    </row>
    <row r="17" spans="1:7" x14ac:dyDescent="0.25">
      <c r="A17" s="40" t="s">
        <v>15</v>
      </c>
      <c r="B17" s="34">
        <v>12</v>
      </c>
      <c r="C17" s="34">
        <v>12</v>
      </c>
      <c r="D17" s="34">
        <v>4</v>
      </c>
      <c r="E17" s="40"/>
      <c r="F17" s="40"/>
      <c r="G17" s="40"/>
    </row>
    <row r="18" spans="1:7" x14ac:dyDescent="0.25">
      <c r="A18" s="40"/>
      <c r="B18" s="72"/>
      <c r="C18" s="72"/>
      <c r="D18" s="72"/>
      <c r="E18" s="40"/>
      <c r="F18" s="40"/>
      <c r="G18" s="40"/>
    </row>
    <row r="19" spans="1:7" x14ac:dyDescent="0.25">
      <c r="A19" s="39" t="s">
        <v>16</v>
      </c>
      <c r="B19" s="63"/>
      <c r="C19" s="63"/>
      <c r="D19" s="63"/>
      <c r="E19" s="41"/>
      <c r="F19" s="41"/>
      <c r="G19" s="41"/>
    </row>
    <row r="20" spans="1:7" x14ac:dyDescent="0.25">
      <c r="A20" s="42" t="s">
        <v>2</v>
      </c>
      <c r="B20" s="33"/>
      <c r="C20" s="33"/>
      <c r="D20" s="33"/>
      <c r="E20" s="42"/>
      <c r="F20" s="42"/>
      <c r="G20" s="42"/>
    </row>
    <row r="21" spans="1:7" x14ac:dyDescent="0.25">
      <c r="A21" s="42" t="s">
        <v>17</v>
      </c>
      <c r="B21" s="33"/>
      <c r="C21" s="33"/>
      <c r="D21" s="33"/>
      <c r="E21" s="42"/>
      <c r="F21" s="42"/>
      <c r="G21" s="42"/>
    </row>
    <row r="22" spans="1:7" x14ac:dyDescent="0.25">
      <c r="A22" s="42"/>
      <c r="B22" s="73"/>
      <c r="C22" s="73"/>
      <c r="D22" s="73"/>
      <c r="E22" s="42"/>
      <c r="F22" s="42"/>
      <c r="G22" s="42"/>
    </row>
    <row r="23" spans="1:7" x14ac:dyDescent="0.25">
      <c r="A23" s="39" t="s">
        <v>18</v>
      </c>
      <c r="B23" s="63"/>
      <c r="C23" s="63"/>
      <c r="D23" s="63"/>
      <c r="E23" s="41"/>
      <c r="F23" s="41"/>
      <c r="G23" s="41"/>
    </row>
    <row r="24" spans="1:7" x14ac:dyDescent="0.25">
      <c r="A24" s="42" t="s">
        <v>2</v>
      </c>
      <c r="B24" s="33"/>
      <c r="C24" s="33"/>
      <c r="D24" s="33"/>
      <c r="E24" s="42"/>
      <c r="F24" s="42"/>
      <c r="G24" s="42"/>
    </row>
    <row r="25" spans="1:7" x14ac:dyDescent="0.25">
      <c r="A25" s="42" t="s">
        <v>17</v>
      </c>
      <c r="B25" s="33"/>
      <c r="C25" s="33"/>
      <c r="D25" s="33"/>
      <c r="E25" s="42"/>
      <c r="F25" s="42"/>
      <c r="G25" s="42"/>
    </row>
    <row r="26" spans="1:7" x14ac:dyDescent="0.25">
      <c r="A26" s="42"/>
      <c r="B26" s="73"/>
      <c r="C26" s="73"/>
      <c r="D26" s="73"/>
      <c r="E26" s="42"/>
      <c r="F26" s="42"/>
      <c r="G26" s="42"/>
    </row>
    <row r="27" spans="1:7" x14ac:dyDescent="0.25">
      <c r="A27" s="39" t="s">
        <v>19</v>
      </c>
      <c r="B27" s="63"/>
      <c r="C27" s="63"/>
      <c r="D27" s="63"/>
      <c r="E27" s="41"/>
      <c r="F27" s="41"/>
      <c r="G27" s="41"/>
    </row>
    <row r="28" spans="1:7" x14ac:dyDescent="0.25">
      <c r="A28" s="42" t="s">
        <v>2</v>
      </c>
      <c r="B28" s="59">
        <v>0.39879999999999999</v>
      </c>
      <c r="C28" s="59">
        <v>0.34614899999999998</v>
      </c>
      <c r="D28" s="160">
        <v>0.289134</v>
      </c>
      <c r="E28" s="42"/>
      <c r="F28" s="42"/>
      <c r="G28" s="42"/>
    </row>
    <row r="29" spans="1:7" x14ac:dyDescent="0.25">
      <c r="A29" s="42" t="s">
        <v>17</v>
      </c>
      <c r="B29" s="124">
        <v>236948</v>
      </c>
      <c r="C29" s="124">
        <v>220507</v>
      </c>
      <c r="D29" s="124">
        <v>204546</v>
      </c>
      <c r="E29" s="42"/>
      <c r="F29" s="42"/>
      <c r="G29" s="42"/>
    </row>
    <row r="30" spans="1:7" x14ac:dyDescent="0.25">
      <c r="A30" s="42"/>
      <c r="B30" s="159"/>
      <c r="C30" s="159"/>
      <c r="D30" s="159"/>
      <c r="E30" s="42"/>
      <c r="F30" s="42"/>
      <c r="G30" s="42"/>
    </row>
    <row r="31" spans="1:7" x14ac:dyDescent="0.25">
      <c r="A31" s="37"/>
      <c r="B31" s="37"/>
      <c r="C31" s="37"/>
      <c r="D31" s="37"/>
      <c r="E31" s="37"/>
      <c r="F31" s="37"/>
      <c r="G31" s="37"/>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31"/>
  <sheetViews>
    <sheetView workbookViewId="0">
      <selection activeCell="B39" sqref="B39"/>
    </sheetView>
  </sheetViews>
  <sheetFormatPr defaultRowHeight="15" x14ac:dyDescent="0.25"/>
  <cols>
    <col min="1" max="1" width="76.42578125" bestFit="1" customWidth="1"/>
    <col min="2" max="2" width="11.5703125" bestFit="1" customWidth="1"/>
    <col min="3" max="4" width="11.140625" bestFit="1" customWidth="1"/>
  </cols>
  <sheetData>
    <row r="1" spans="1:7" ht="28.5" x14ac:dyDescent="0.45">
      <c r="A1" s="43" t="s">
        <v>40</v>
      </c>
      <c r="B1" s="40"/>
      <c r="C1" s="40"/>
      <c r="D1" s="40"/>
      <c r="E1" s="40"/>
    </row>
    <row r="2" spans="1:7" x14ac:dyDescent="0.25">
      <c r="A2" s="41"/>
      <c r="B2" s="44">
        <v>2015</v>
      </c>
      <c r="C2" s="44">
        <v>2014</v>
      </c>
      <c r="D2" s="44">
        <v>2013</v>
      </c>
      <c r="E2" s="40"/>
    </row>
    <row r="3" spans="1:7" s="37" customFormat="1" x14ac:dyDescent="0.25">
      <c r="A3" s="41" t="s">
        <v>1</v>
      </c>
    </row>
    <row r="4" spans="1:7" x14ac:dyDescent="0.25">
      <c r="A4" s="38" t="s">
        <v>2</v>
      </c>
      <c r="B4" s="111"/>
      <c r="C4" s="111"/>
      <c r="D4" s="111"/>
      <c r="E4" s="42"/>
    </row>
    <row r="5" spans="1:7" x14ac:dyDescent="0.25">
      <c r="A5" s="42" t="s">
        <v>3</v>
      </c>
      <c r="B5" s="33"/>
      <c r="C5" s="33"/>
      <c r="D5" s="33"/>
      <c r="E5" s="42"/>
    </row>
    <row r="6" spans="1:7" x14ac:dyDescent="0.25">
      <c r="A6" s="42" t="s">
        <v>4</v>
      </c>
      <c r="B6" s="33"/>
      <c r="C6" s="33"/>
      <c r="D6" s="33"/>
      <c r="E6" s="42"/>
    </row>
    <row r="7" spans="1:7" x14ac:dyDescent="0.25">
      <c r="A7" s="42" t="s">
        <v>5</v>
      </c>
      <c r="B7" s="33"/>
      <c r="C7" s="33"/>
      <c r="D7" s="33"/>
      <c r="E7" s="42"/>
    </row>
    <row r="8" spans="1:7" x14ac:dyDescent="0.25">
      <c r="A8" s="39" t="s">
        <v>6</v>
      </c>
      <c r="B8" s="63"/>
      <c r="C8" s="63"/>
      <c r="D8" s="63"/>
      <c r="E8" s="39"/>
    </row>
    <row r="9" spans="1:7" x14ac:dyDescent="0.25">
      <c r="A9" s="38" t="s">
        <v>7</v>
      </c>
      <c r="B9" s="106"/>
      <c r="C9" s="106"/>
      <c r="D9" s="106"/>
      <c r="E9" s="42"/>
    </row>
    <row r="10" spans="1:7" x14ac:dyDescent="0.25">
      <c r="A10" s="38" t="s">
        <v>8</v>
      </c>
      <c r="B10" s="33"/>
      <c r="C10" s="33"/>
      <c r="D10" s="33"/>
      <c r="E10" s="42"/>
    </row>
    <row r="11" spans="1:7" x14ac:dyDescent="0.25">
      <c r="A11" s="40" t="s">
        <v>9</v>
      </c>
      <c r="B11" s="34"/>
      <c r="C11" s="34"/>
      <c r="D11" s="34"/>
      <c r="E11" s="40"/>
    </row>
    <row r="12" spans="1:7" x14ac:dyDescent="0.25">
      <c r="A12" s="40" t="s">
        <v>10</v>
      </c>
      <c r="B12" s="106"/>
      <c r="C12" s="106"/>
      <c r="D12" s="106"/>
      <c r="E12" s="40"/>
    </row>
    <row r="13" spans="1:7" ht="15" customHeight="1" x14ac:dyDescent="0.25">
      <c r="A13" s="40" t="s">
        <v>11</v>
      </c>
      <c r="B13" s="106"/>
      <c r="C13" s="106"/>
      <c r="D13" s="106"/>
      <c r="E13" s="40"/>
    </row>
    <row r="14" spans="1:7" x14ac:dyDescent="0.25">
      <c r="A14" s="41" t="s">
        <v>12</v>
      </c>
      <c r="B14" s="70"/>
      <c r="C14" s="70"/>
      <c r="D14" s="70"/>
      <c r="E14" s="41"/>
    </row>
    <row r="15" spans="1:7" x14ac:dyDescent="0.25">
      <c r="A15" s="40" t="s">
        <v>13</v>
      </c>
      <c r="B15" s="107"/>
      <c r="C15" s="107"/>
      <c r="D15" s="107"/>
      <c r="E15" s="40"/>
      <c r="G15" s="110"/>
    </row>
    <row r="16" spans="1:7" x14ac:dyDescent="0.25">
      <c r="A16" s="40" t="s">
        <v>14</v>
      </c>
      <c r="B16" s="108"/>
      <c r="C16" s="108"/>
      <c r="D16" s="108"/>
      <c r="E16" s="40"/>
    </row>
    <row r="17" spans="1:5" x14ac:dyDescent="0.25">
      <c r="A17" s="40" t="s">
        <v>15</v>
      </c>
      <c r="B17" s="108"/>
      <c r="C17" s="108"/>
      <c r="D17" s="108"/>
      <c r="E17" s="40"/>
    </row>
    <row r="18" spans="1:5" x14ac:dyDescent="0.25">
      <c r="A18" s="40"/>
      <c r="B18" s="72"/>
      <c r="C18" s="72"/>
      <c r="D18" s="72"/>
      <c r="E18" s="40"/>
    </row>
    <row r="19" spans="1:5" x14ac:dyDescent="0.25">
      <c r="A19" s="39" t="s">
        <v>16</v>
      </c>
      <c r="B19" s="63"/>
      <c r="C19" s="63"/>
      <c r="D19" s="63"/>
      <c r="E19" s="41"/>
    </row>
    <row r="20" spans="1:5" x14ac:dyDescent="0.25">
      <c r="A20" s="42" t="s">
        <v>2</v>
      </c>
      <c r="B20" s="33"/>
      <c r="C20" s="33"/>
      <c r="D20" s="33"/>
      <c r="E20" s="42"/>
    </row>
    <row r="21" spans="1:5" x14ac:dyDescent="0.25">
      <c r="A21" s="42" t="s">
        <v>17</v>
      </c>
      <c r="B21" s="33"/>
      <c r="C21" s="33"/>
      <c r="D21" s="33"/>
      <c r="E21" s="42"/>
    </row>
    <row r="22" spans="1:5" x14ac:dyDescent="0.25">
      <c r="A22" s="42"/>
      <c r="B22" s="73"/>
      <c r="C22" s="73"/>
      <c r="D22" s="73"/>
      <c r="E22" s="42"/>
    </row>
    <row r="23" spans="1:5" x14ac:dyDescent="0.25">
      <c r="A23" s="39" t="s">
        <v>18</v>
      </c>
      <c r="B23" s="63"/>
      <c r="C23" s="63"/>
      <c r="D23" s="63"/>
      <c r="E23" s="41"/>
    </row>
    <row r="24" spans="1:5" x14ac:dyDescent="0.25">
      <c r="A24" s="42" t="s">
        <v>2</v>
      </c>
      <c r="B24" s="33"/>
      <c r="C24" s="33"/>
      <c r="D24" s="33"/>
      <c r="E24" s="42"/>
    </row>
    <row r="25" spans="1:5" x14ac:dyDescent="0.25">
      <c r="A25" s="42" t="s">
        <v>17</v>
      </c>
      <c r="B25" s="33"/>
      <c r="C25" s="33"/>
      <c r="D25" s="33"/>
      <c r="E25" s="42"/>
    </row>
    <row r="26" spans="1:5" x14ac:dyDescent="0.25">
      <c r="A26" s="42"/>
      <c r="B26" s="73"/>
      <c r="C26" s="73"/>
      <c r="D26" s="73"/>
      <c r="E26" s="42"/>
    </row>
    <row r="27" spans="1:5" x14ac:dyDescent="0.25">
      <c r="A27" s="39" t="s">
        <v>19</v>
      </c>
      <c r="B27" s="63"/>
      <c r="C27" s="63"/>
      <c r="D27" s="63"/>
      <c r="E27" s="41"/>
    </row>
    <row r="28" spans="1:5" x14ac:dyDescent="0.25">
      <c r="A28" s="42" t="s">
        <v>2</v>
      </c>
      <c r="B28" s="109">
        <f>1162.383289782/310</f>
        <v>3.7496235154258066</v>
      </c>
      <c r="C28" s="109">
        <f>1006.287834/310</f>
        <v>3.246089787096774</v>
      </c>
      <c r="D28" s="109">
        <f>925.618443/310</f>
        <v>2.9858659451612901</v>
      </c>
      <c r="E28" s="42"/>
    </row>
    <row r="29" spans="1:5" x14ac:dyDescent="0.25">
      <c r="A29" s="42" t="s">
        <v>17</v>
      </c>
      <c r="B29" s="107">
        <v>1149757</v>
      </c>
      <c r="C29" s="107">
        <v>1169625</v>
      </c>
      <c r="D29" s="107">
        <v>1185022</v>
      </c>
      <c r="E29" s="42"/>
    </row>
    <row r="30" spans="1:5" x14ac:dyDescent="0.25">
      <c r="A30" s="40" t="s">
        <v>15</v>
      </c>
      <c r="B30" s="108">
        <v>44</v>
      </c>
      <c r="C30" s="108">
        <v>47</v>
      </c>
      <c r="D30" s="108">
        <v>49</v>
      </c>
      <c r="E30" s="37"/>
    </row>
    <row r="31" spans="1:5" x14ac:dyDescent="0.25">
      <c r="A31" s="37"/>
      <c r="B31" s="74"/>
      <c r="C31" s="74"/>
      <c r="D31" s="74"/>
      <c r="E31" s="37"/>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29"/>
  <sheetViews>
    <sheetView workbookViewId="0">
      <selection activeCell="C37" sqref="C37"/>
    </sheetView>
  </sheetViews>
  <sheetFormatPr defaultRowHeight="15" x14ac:dyDescent="0.25"/>
  <cols>
    <col min="1" max="1" width="76.42578125" bestFit="1" customWidth="1"/>
  </cols>
  <sheetData>
    <row r="1" spans="1:4" ht="28.5" x14ac:dyDescent="0.45">
      <c r="A1" s="43" t="s">
        <v>32</v>
      </c>
      <c r="B1" s="40"/>
      <c r="C1" s="40"/>
      <c r="D1" s="40"/>
    </row>
    <row r="2" spans="1:4" x14ac:dyDescent="0.25">
      <c r="A2" s="41"/>
      <c r="B2" s="44">
        <v>2015</v>
      </c>
      <c r="C2" s="44">
        <v>2014</v>
      </c>
      <c r="D2" s="44">
        <v>2013</v>
      </c>
    </row>
    <row r="3" spans="1:4" x14ac:dyDescent="0.25">
      <c r="A3" s="41" t="s">
        <v>1</v>
      </c>
      <c r="B3" s="41"/>
      <c r="C3" s="41"/>
      <c r="D3" s="41"/>
    </row>
    <row r="4" spans="1:4" x14ac:dyDescent="0.25">
      <c r="A4" s="38" t="s">
        <v>2</v>
      </c>
      <c r="B4" s="33">
        <v>115.8</v>
      </c>
      <c r="C4" s="33">
        <v>107.8</v>
      </c>
      <c r="D4" s="33">
        <v>91.5</v>
      </c>
    </row>
    <row r="5" spans="1:4" x14ac:dyDescent="0.25">
      <c r="A5" s="42" t="s">
        <v>3</v>
      </c>
      <c r="B5" s="86">
        <v>63.3</v>
      </c>
      <c r="C5" s="33">
        <v>62.5</v>
      </c>
      <c r="D5" s="33">
        <v>63.5</v>
      </c>
    </row>
    <row r="6" spans="1:4" x14ac:dyDescent="0.25">
      <c r="A6" s="42" t="s">
        <v>4</v>
      </c>
      <c r="B6" s="86">
        <v>36.700000000000003</v>
      </c>
      <c r="C6" s="33">
        <v>37.5</v>
      </c>
      <c r="D6" s="33">
        <v>36.5</v>
      </c>
    </row>
    <row r="7" spans="1:4" x14ac:dyDescent="0.25">
      <c r="A7" s="42" t="s">
        <v>5</v>
      </c>
      <c r="B7" s="33" t="s">
        <v>33</v>
      </c>
      <c r="C7" s="33" t="s">
        <v>33</v>
      </c>
      <c r="D7" s="33" t="s">
        <v>33</v>
      </c>
    </row>
    <row r="8" spans="1:4" x14ac:dyDescent="0.25">
      <c r="A8" s="39" t="s">
        <v>6</v>
      </c>
      <c r="B8" s="63"/>
      <c r="C8" s="63"/>
      <c r="D8" s="63"/>
    </row>
    <row r="9" spans="1:4" x14ac:dyDescent="0.25">
      <c r="A9" s="38" t="s">
        <v>7</v>
      </c>
      <c r="B9" s="33">
        <v>44.5</v>
      </c>
      <c r="C9" s="33">
        <v>46.1</v>
      </c>
      <c r="D9" s="33">
        <v>49.7</v>
      </c>
    </row>
    <row r="10" spans="1:4" x14ac:dyDescent="0.25">
      <c r="A10" s="38" t="s">
        <v>8</v>
      </c>
      <c r="B10" s="33">
        <v>33</v>
      </c>
      <c r="C10" s="33">
        <v>34.4</v>
      </c>
      <c r="D10" s="33">
        <v>31</v>
      </c>
    </row>
    <row r="11" spans="1:4" x14ac:dyDescent="0.25">
      <c r="A11" s="40" t="s">
        <v>9</v>
      </c>
      <c r="B11" s="34">
        <v>3.8</v>
      </c>
      <c r="C11" s="34">
        <v>4.0999999999999996</v>
      </c>
      <c r="D11" s="34">
        <v>3.1</v>
      </c>
    </row>
    <row r="12" spans="1:4" x14ac:dyDescent="0.25">
      <c r="A12" s="40" t="s">
        <v>10</v>
      </c>
      <c r="B12" s="34">
        <v>9.1999999999999993</v>
      </c>
      <c r="C12" s="34">
        <v>8.1999999999999993</v>
      </c>
      <c r="D12" s="34">
        <v>9.9</v>
      </c>
    </row>
    <row r="13" spans="1:4" x14ac:dyDescent="0.25">
      <c r="A13" s="40" t="s">
        <v>11</v>
      </c>
      <c r="B13" s="34">
        <v>9.5</v>
      </c>
      <c r="C13" s="34">
        <v>7.2</v>
      </c>
      <c r="D13" s="34">
        <v>6.4</v>
      </c>
    </row>
    <row r="14" spans="1:4" x14ac:dyDescent="0.25">
      <c r="A14" s="41" t="s">
        <v>12</v>
      </c>
      <c r="B14" s="70"/>
      <c r="C14" s="70"/>
      <c r="D14" s="70"/>
    </row>
    <row r="15" spans="1:4" x14ac:dyDescent="0.25">
      <c r="A15" s="40" t="s">
        <v>13</v>
      </c>
      <c r="B15" s="34">
        <v>746739</v>
      </c>
      <c r="C15" s="107">
        <v>733027</v>
      </c>
      <c r="D15" s="107">
        <v>736963</v>
      </c>
    </row>
    <row r="16" spans="1:4" x14ac:dyDescent="0.25">
      <c r="A16" s="40" t="s">
        <v>14</v>
      </c>
      <c r="B16" s="34"/>
      <c r="C16" s="34"/>
      <c r="D16" s="34"/>
    </row>
    <row r="17" spans="1:4" x14ac:dyDescent="0.25">
      <c r="A17" s="40" t="s">
        <v>15</v>
      </c>
      <c r="B17" s="107">
        <v>67939</v>
      </c>
      <c r="C17" s="107">
        <v>62195</v>
      </c>
      <c r="D17" s="107">
        <v>62121</v>
      </c>
    </row>
    <row r="18" spans="1:4" x14ac:dyDescent="0.25">
      <c r="A18" s="40"/>
      <c r="B18" s="72"/>
      <c r="C18" s="72"/>
      <c r="D18" s="72"/>
    </row>
    <row r="19" spans="1:4" x14ac:dyDescent="0.25">
      <c r="A19" s="39" t="s">
        <v>16</v>
      </c>
      <c r="B19" s="63"/>
      <c r="C19" s="63"/>
      <c r="D19" s="63"/>
    </row>
    <row r="20" spans="1:4" x14ac:dyDescent="0.25">
      <c r="A20" s="42" t="s">
        <v>2</v>
      </c>
      <c r="B20" s="33" t="s">
        <v>33</v>
      </c>
      <c r="C20" s="33" t="s">
        <v>33</v>
      </c>
      <c r="D20" s="33" t="s">
        <v>33</v>
      </c>
    </row>
    <row r="21" spans="1:4" x14ac:dyDescent="0.25">
      <c r="A21" s="42" t="s">
        <v>17</v>
      </c>
      <c r="B21" s="33" t="s">
        <v>33</v>
      </c>
      <c r="C21" s="33" t="s">
        <v>33</v>
      </c>
      <c r="D21" s="33" t="s">
        <v>33</v>
      </c>
    </row>
    <row r="22" spans="1:4" x14ac:dyDescent="0.25">
      <c r="A22" s="42"/>
      <c r="B22" s="73"/>
      <c r="C22" s="73"/>
      <c r="D22" s="73"/>
    </row>
    <row r="23" spans="1:4" x14ac:dyDescent="0.25">
      <c r="A23" s="39" t="s">
        <v>18</v>
      </c>
      <c r="B23" s="63"/>
      <c r="C23" s="63"/>
      <c r="D23" s="63"/>
    </row>
    <row r="24" spans="1:4" x14ac:dyDescent="0.25">
      <c r="A24" s="42" t="s">
        <v>2</v>
      </c>
      <c r="B24" s="33" t="s">
        <v>33</v>
      </c>
      <c r="C24" s="33" t="s">
        <v>33</v>
      </c>
      <c r="D24" s="33" t="s">
        <v>33</v>
      </c>
    </row>
    <row r="25" spans="1:4" x14ac:dyDescent="0.25">
      <c r="A25" s="42" t="s">
        <v>17</v>
      </c>
      <c r="B25" s="33" t="s">
        <v>33</v>
      </c>
      <c r="C25" s="33" t="s">
        <v>33</v>
      </c>
      <c r="D25" s="33" t="s">
        <v>33</v>
      </c>
    </row>
    <row r="26" spans="1:4" x14ac:dyDescent="0.25">
      <c r="A26" s="42"/>
      <c r="B26" s="73"/>
      <c r="C26" s="73"/>
      <c r="D26" s="73"/>
    </row>
    <row r="27" spans="1:4" x14ac:dyDescent="0.25">
      <c r="A27" s="39" t="s">
        <v>19</v>
      </c>
      <c r="B27" s="63"/>
      <c r="C27" s="63"/>
      <c r="D27" s="63"/>
    </row>
    <row r="28" spans="1:4" x14ac:dyDescent="0.25">
      <c r="A28" s="42" t="s">
        <v>2</v>
      </c>
      <c r="B28" s="33">
        <v>5.21</v>
      </c>
      <c r="C28" s="33">
        <v>4.66</v>
      </c>
      <c r="D28" s="33">
        <v>3.99</v>
      </c>
    </row>
    <row r="29" spans="1:4" x14ac:dyDescent="0.25">
      <c r="A29" s="42" t="s">
        <v>17</v>
      </c>
      <c r="B29" s="33">
        <v>237608</v>
      </c>
      <c r="C29" s="107">
        <v>226605</v>
      </c>
      <c r="D29" s="107">
        <v>215892</v>
      </c>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30"/>
  <sheetViews>
    <sheetView workbookViewId="0">
      <selection activeCell="B16" sqref="B16"/>
    </sheetView>
  </sheetViews>
  <sheetFormatPr defaultRowHeight="15" x14ac:dyDescent="0.25"/>
  <cols>
    <col min="1" max="1" width="76.42578125" bestFit="1" customWidth="1"/>
    <col min="2" max="2" width="8.5703125" style="40" customWidth="1"/>
    <col min="3" max="3" width="7.5703125" style="40" bestFit="1" customWidth="1"/>
    <col min="4" max="4" width="9.85546875" style="40" customWidth="1"/>
  </cols>
  <sheetData>
    <row r="1" spans="1:5" ht="28.5" x14ac:dyDescent="0.45">
      <c r="A1" s="43" t="s">
        <v>36</v>
      </c>
      <c r="E1" s="40"/>
    </row>
    <row r="2" spans="1:5" x14ac:dyDescent="0.25">
      <c r="A2" s="41"/>
      <c r="B2" s="44">
        <v>2015</v>
      </c>
      <c r="C2" s="44">
        <v>2014</v>
      </c>
      <c r="D2" s="44">
        <v>2013</v>
      </c>
      <c r="E2" s="40"/>
    </row>
    <row r="3" spans="1:5" x14ac:dyDescent="0.25">
      <c r="A3" s="41" t="s">
        <v>1</v>
      </c>
      <c r="B3" s="41"/>
      <c r="C3" s="41"/>
      <c r="D3" s="41"/>
      <c r="E3" s="41"/>
    </row>
    <row r="4" spans="1:5" x14ac:dyDescent="0.25">
      <c r="A4" s="38" t="s">
        <v>2</v>
      </c>
      <c r="B4" s="162">
        <v>20.97</v>
      </c>
      <c r="C4" s="64">
        <v>17.186</v>
      </c>
      <c r="D4" s="64">
        <v>15.189</v>
      </c>
      <c r="E4" s="42"/>
    </row>
    <row r="5" spans="1:5" x14ac:dyDescent="0.25">
      <c r="A5" s="42" t="s">
        <v>3</v>
      </c>
      <c r="B5" s="203">
        <v>0.13800000000000001</v>
      </c>
      <c r="C5" s="65">
        <v>0.152</v>
      </c>
      <c r="D5" s="65">
        <v>0.161</v>
      </c>
      <c r="E5" s="42"/>
    </row>
    <row r="6" spans="1:5" x14ac:dyDescent="0.25">
      <c r="A6" s="42" t="s">
        <v>4</v>
      </c>
      <c r="B6" s="203">
        <v>0.86199999999999999</v>
      </c>
      <c r="C6" s="65">
        <v>0.84799999999999998</v>
      </c>
      <c r="D6" s="65">
        <v>0.83899999999999997</v>
      </c>
      <c r="E6" s="42"/>
    </row>
    <row r="7" spans="1:5" x14ac:dyDescent="0.25">
      <c r="A7" s="42" t="s">
        <v>5</v>
      </c>
      <c r="B7" s="65">
        <v>0</v>
      </c>
      <c r="C7" s="65">
        <v>0</v>
      </c>
      <c r="D7" s="65">
        <v>0</v>
      </c>
      <c r="E7" s="42"/>
    </row>
    <row r="8" spans="1:5" x14ac:dyDescent="0.25">
      <c r="A8" s="39" t="s">
        <v>6</v>
      </c>
      <c r="B8" s="39"/>
      <c r="C8" s="39"/>
      <c r="D8" s="39"/>
      <c r="E8" s="39"/>
    </row>
    <row r="9" spans="1:5" x14ac:dyDescent="0.25">
      <c r="A9" s="38" t="s">
        <v>7</v>
      </c>
      <c r="B9" s="203">
        <v>0.35799999999999998</v>
      </c>
      <c r="C9" s="65">
        <v>0.41599999999999998</v>
      </c>
      <c r="D9" s="65">
        <v>0.38700000000000001</v>
      </c>
      <c r="E9" s="42"/>
    </row>
    <row r="10" spans="1:5" x14ac:dyDescent="0.25">
      <c r="A10" s="38" t="s">
        <v>8</v>
      </c>
      <c r="B10" s="203">
        <v>0.59899999999999998</v>
      </c>
      <c r="C10" s="65">
        <v>0.57399999999999995</v>
      </c>
      <c r="D10" s="65">
        <v>0.60099999999999998</v>
      </c>
      <c r="E10" s="42"/>
    </row>
    <row r="11" spans="1:5" x14ac:dyDescent="0.25">
      <c r="A11" s="40" t="s">
        <v>9</v>
      </c>
      <c r="B11" s="203">
        <v>0</v>
      </c>
      <c r="C11" s="65">
        <v>0.01</v>
      </c>
      <c r="D11" s="65">
        <v>1.2E-2</v>
      </c>
      <c r="E11" s="40"/>
    </row>
    <row r="12" spans="1:5" x14ac:dyDescent="0.25">
      <c r="A12" s="40" t="s">
        <v>10</v>
      </c>
      <c r="B12" s="203">
        <v>4.2999999999999997E-2</v>
      </c>
      <c r="C12" s="65">
        <v>0</v>
      </c>
      <c r="D12" s="65">
        <v>0</v>
      </c>
      <c r="E12" s="40"/>
    </row>
    <row r="13" spans="1:5" x14ac:dyDescent="0.25">
      <c r="A13" s="40" t="s">
        <v>11</v>
      </c>
      <c r="B13" s="125">
        <v>0</v>
      </c>
      <c r="C13" s="65">
        <v>0</v>
      </c>
      <c r="D13" s="65">
        <v>0</v>
      </c>
      <c r="E13" s="40"/>
    </row>
    <row r="14" spans="1:5" x14ac:dyDescent="0.25">
      <c r="A14" s="41" t="s">
        <v>12</v>
      </c>
      <c r="B14" s="41"/>
      <c r="C14" s="41"/>
      <c r="D14" s="41"/>
      <c r="E14" s="41"/>
    </row>
    <row r="15" spans="1:5" x14ac:dyDescent="0.25">
      <c r="A15" s="40" t="s">
        <v>13</v>
      </c>
      <c r="B15" s="34">
        <v>203680</v>
      </c>
      <c r="C15" s="204">
        <v>183462</v>
      </c>
      <c r="D15" s="204">
        <v>196476</v>
      </c>
      <c r="E15" s="40"/>
    </row>
    <row r="16" spans="1:5" x14ac:dyDescent="0.25">
      <c r="A16" s="40" t="s">
        <v>14</v>
      </c>
      <c r="B16" s="34">
        <v>110574</v>
      </c>
      <c r="C16" s="204">
        <v>98811</v>
      </c>
      <c r="D16" s="204">
        <v>98031</v>
      </c>
      <c r="E16" s="40"/>
    </row>
    <row r="17" spans="1:5" x14ac:dyDescent="0.25">
      <c r="A17" s="40" t="s">
        <v>15</v>
      </c>
      <c r="B17" s="34">
        <v>26</v>
      </c>
      <c r="C17" s="156">
        <v>27</v>
      </c>
      <c r="D17" s="156">
        <v>27</v>
      </c>
      <c r="E17" s="40"/>
    </row>
    <row r="18" spans="1:5" x14ac:dyDescent="0.25">
      <c r="A18" s="40"/>
      <c r="E18" s="40"/>
    </row>
    <row r="19" spans="1:5" x14ac:dyDescent="0.25">
      <c r="A19" s="39" t="s">
        <v>16</v>
      </c>
      <c r="B19" s="39"/>
      <c r="C19" s="39"/>
      <c r="D19" s="39"/>
      <c r="E19" s="41"/>
    </row>
    <row r="20" spans="1:5" x14ac:dyDescent="0.25">
      <c r="A20" s="42" t="s">
        <v>2</v>
      </c>
      <c r="B20" s="33" t="s">
        <v>33</v>
      </c>
      <c r="C20" s="33" t="s">
        <v>33</v>
      </c>
      <c r="D20" s="33" t="s">
        <v>33</v>
      </c>
      <c r="E20" s="42"/>
    </row>
    <row r="21" spans="1:5" x14ac:dyDescent="0.25">
      <c r="A21" s="42" t="s">
        <v>17</v>
      </c>
      <c r="B21" s="33" t="s">
        <v>33</v>
      </c>
      <c r="C21" s="33" t="s">
        <v>33</v>
      </c>
      <c r="D21" s="33" t="s">
        <v>33</v>
      </c>
      <c r="E21" s="42"/>
    </row>
    <row r="22" spans="1:5" x14ac:dyDescent="0.25">
      <c r="A22" s="42"/>
      <c r="B22" s="38"/>
      <c r="C22" s="38"/>
      <c r="D22" s="38"/>
      <c r="E22" s="42"/>
    </row>
    <row r="23" spans="1:5" x14ac:dyDescent="0.25">
      <c r="A23" s="39" t="s">
        <v>18</v>
      </c>
      <c r="B23" s="39"/>
      <c r="C23" s="39"/>
      <c r="D23" s="39"/>
      <c r="E23" s="41"/>
    </row>
    <row r="24" spans="1:5" x14ac:dyDescent="0.25">
      <c r="A24" s="42" t="s">
        <v>2</v>
      </c>
      <c r="B24" s="33" t="s">
        <v>33</v>
      </c>
      <c r="C24" s="33" t="s">
        <v>33</v>
      </c>
      <c r="D24" s="33" t="s">
        <v>33</v>
      </c>
      <c r="E24" s="42"/>
    </row>
    <row r="25" spans="1:5" x14ac:dyDescent="0.25">
      <c r="A25" s="42" t="s">
        <v>17</v>
      </c>
      <c r="B25" s="33" t="s">
        <v>33</v>
      </c>
      <c r="C25" s="33" t="s">
        <v>33</v>
      </c>
      <c r="D25" s="33" t="s">
        <v>33</v>
      </c>
      <c r="E25" s="42"/>
    </row>
    <row r="26" spans="1:5" x14ac:dyDescent="0.25">
      <c r="A26" s="42"/>
      <c r="B26" s="38"/>
      <c r="C26" s="38"/>
      <c r="D26" s="38"/>
      <c r="E26" s="42"/>
    </row>
    <row r="27" spans="1:5" x14ac:dyDescent="0.25">
      <c r="A27" s="39" t="s">
        <v>19</v>
      </c>
      <c r="B27" s="39"/>
      <c r="C27" s="39"/>
      <c r="D27" s="39"/>
      <c r="E27" s="41"/>
    </row>
    <row r="28" spans="1:5" x14ac:dyDescent="0.25">
      <c r="A28" s="42" t="s">
        <v>2</v>
      </c>
      <c r="B28" s="34">
        <v>2.2789999999999999</v>
      </c>
      <c r="C28" s="64">
        <v>1.83</v>
      </c>
      <c r="D28" s="64">
        <v>1.643</v>
      </c>
      <c r="E28" s="42"/>
    </row>
    <row r="29" spans="1:5" x14ac:dyDescent="0.25">
      <c r="A29" s="42" t="s">
        <v>17</v>
      </c>
      <c r="B29" s="34">
        <v>72587</v>
      </c>
      <c r="C29" s="204">
        <v>68397</v>
      </c>
      <c r="D29" s="204">
        <v>64346</v>
      </c>
      <c r="E29" s="42"/>
    </row>
    <row r="30" spans="1:5" x14ac:dyDescent="0.25">
      <c r="A30" s="37"/>
      <c r="E30" s="37"/>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37"/>
  <sheetViews>
    <sheetView workbookViewId="0">
      <selection activeCell="D38" sqref="D38"/>
    </sheetView>
  </sheetViews>
  <sheetFormatPr defaultRowHeight="15" x14ac:dyDescent="0.25"/>
  <cols>
    <col min="1" max="1" width="74.5703125" customWidth="1"/>
    <col min="2" max="4" width="10.5703125" bestFit="1" customWidth="1"/>
    <col min="6" max="6" width="10.5703125" bestFit="1" customWidth="1"/>
  </cols>
  <sheetData>
    <row r="1" spans="1:6" ht="28.5" x14ac:dyDescent="0.45">
      <c r="A1" s="1" t="s">
        <v>77</v>
      </c>
      <c r="B1" s="40"/>
      <c r="C1" s="40"/>
      <c r="D1" s="40"/>
      <c r="E1" s="2"/>
      <c r="F1" s="2"/>
    </row>
    <row r="2" spans="1:6" x14ac:dyDescent="0.25">
      <c r="A2" s="3"/>
      <c r="B2" s="44">
        <v>2015</v>
      </c>
      <c r="C2" s="44">
        <v>2014</v>
      </c>
      <c r="D2" s="44">
        <v>2013</v>
      </c>
      <c r="E2" s="2"/>
      <c r="F2" s="2"/>
    </row>
    <row r="3" spans="1:6" x14ac:dyDescent="0.25">
      <c r="A3" s="3" t="s">
        <v>1</v>
      </c>
      <c r="B3" s="41"/>
      <c r="C3" s="41"/>
      <c r="D3" s="41"/>
      <c r="E3" s="3"/>
      <c r="F3" s="3"/>
    </row>
    <row r="4" spans="1:6" x14ac:dyDescent="0.25">
      <c r="A4" s="5" t="s">
        <v>2</v>
      </c>
      <c r="B4" s="28">
        <v>98.824799999999996</v>
      </c>
      <c r="C4" s="28">
        <v>93.983999999999995</v>
      </c>
      <c r="D4" s="28">
        <v>84.893999999999991</v>
      </c>
      <c r="E4" s="6"/>
      <c r="F4" s="6"/>
    </row>
    <row r="5" spans="1:6" x14ac:dyDescent="0.25">
      <c r="A5" s="6" t="s">
        <v>3</v>
      </c>
      <c r="B5" s="14">
        <v>6</v>
      </c>
      <c r="C5" s="15">
        <v>7</v>
      </c>
      <c r="D5" s="15">
        <v>8</v>
      </c>
      <c r="E5" s="6"/>
      <c r="F5" s="6"/>
    </row>
    <row r="6" spans="1:6" x14ac:dyDescent="0.25">
      <c r="A6" s="6" t="s">
        <v>4</v>
      </c>
      <c r="B6" s="14">
        <v>94</v>
      </c>
      <c r="C6" s="15">
        <v>93</v>
      </c>
      <c r="D6" s="15">
        <v>92</v>
      </c>
      <c r="E6" s="6"/>
      <c r="F6" s="6"/>
    </row>
    <row r="7" spans="1:6" x14ac:dyDescent="0.25">
      <c r="A7" s="6" t="s">
        <v>5</v>
      </c>
      <c r="B7" s="33" t="s">
        <v>22</v>
      </c>
      <c r="C7" s="33" t="s">
        <v>22</v>
      </c>
      <c r="D7" s="33" t="s">
        <v>22</v>
      </c>
      <c r="E7" s="6"/>
      <c r="F7" s="6"/>
    </row>
    <row r="8" spans="1:6" x14ac:dyDescent="0.25">
      <c r="A8" s="7" t="s">
        <v>6</v>
      </c>
      <c r="B8" s="39"/>
      <c r="C8" s="39"/>
      <c r="D8" s="39"/>
      <c r="E8" s="7"/>
      <c r="F8" s="39"/>
    </row>
    <row r="9" spans="1:6" x14ac:dyDescent="0.25">
      <c r="A9" s="5" t="s">
        <v>7</v>
      </c>
      <c r="B9" s="35">
        <v>17.187102487941793</v>
      </c>
      <c r="C9" s="35">
        <v>16.506846185696538</v>
      </c>
      <c r="D9" s="35">
        <v>15.575933742135861</v>
      </c>
      <c r="E9" s="6"/>
      <c r="F9" s="38"/>
    </row>
    <row r="10" spans="1:6" x14ac:dyDescent="0.25">
      <c r="A10" s="5" t="s">
        <v>8</v>
      </c>
      <c r="B10" s="35">
        <v>60.335848979480623</v>
      </c>
      <c r="C10" s="35">
        <v>61.013826582332712</v>
      </c>
      <c r="D10" s="35">
        <v>60.484510631520259</v>
      </c>
      <c r="E10" s="6"/>
      <c r="F10" s="38"/>
    </row>
    <row r="11" spans="1:6" x14ac:dyDescent="0.25">
      <c r="A11" s="2" t="s">
        <v>9</v>
      </c>
      <c r="B11" s="193">
        <v>5.2497479357985668</v>
      </c>
      <c r="C11" s="193">
        <v>5.7296649009837379</v>
      </c>
      <c r="D11" s="193">
        <v>6.5254439754718483</v>
      </c>
      <c r="E11" s="2"/>
      <c r="F11" s="185"/>
    </row>
    <row r="12" spans="1:6" x14ac:dyDescent="0.25">
      <c r="A12" s="2" t="s">
        <v>10</v>
      </c>
      <c r="B12" s="193">
        <v>4.7923263482028498</v>
      </c>
      <c r="C12" s="193">
        <v>3.8990648067505247</v>
      </c>
      <c r="D12" s="193">
        <v>4.4493907780520825</v>
      </c>
      <c r="E12" s="2"/>
      <c r="F12" s="185"/>
    </row>
    <row r="13" spans="1:6" x14ac:dyDescent="0.25">
      <c r="A13" s="2" t="s">
        <v>11</v>
      </c>
      <c r="B13" s="193">
        <v>0</v>
      </c>
      <c r="C13" s="193">
        <v>0</v>
      </c>
      <c r="D13" s="193">
        <v>0</v>
      </c>
      <c r="E13" s="2"/>
      <c r="F13" s="185"/>
    </row>
    <row r="14" spans="1:6" s="112" customFormat="1" x14ac:dyDescent="0.25">
      <c r="A14" s="113" t="s">
        <v>23</v>
      </c>
      <c r="B14" s="195">
        <v>12.43497424857618</v>
      </c>
      <c r="C14" s="195">
        <v>12.850597524236498</v>
      </c>
      <c r="D14" s="195">
        <v>12.964720872819941</v>
      </c>
      <c r="F14" s="194"/>
    </row>
    <row r="15" spans="1:6" x14ac:dyDescent="0.25">
      <c r="A15" s="3" t="s">
        <v>12</v>
      </c>
      <c r="B15" s="41"/>
      <c r="C15" s="17"/>
      <c r="D15" s="18"/>
      <c r="E15" s="3"/>
      <c r="F15" s="39"/>
    </row>
    <row r="16" spans="1:6" x14ac:dyDescent="0.25">
      <c r="A16" s="2" t="s">
        <v>13</v>
      </c>
      <c r="B16" s="34">
        <v>3814959</v>
      </c>
      <c r="C16" s="34">
        <v>3308550</v>
      </c>
      <c r="D16" s="34">
        <v>3322004</v>
      </c>
      <c r="E16" s="2"/>
      <c r="F16" s="185"/>
    </row>
    <row r="17" spans="1:10" x14ac:dyDescent="0.25">
      <c r="A17" s="2" t="s">
        <v>14</v>
      </c>
      <c r="B17" s="34">
        <v>105887</v>
      </c>
      <c r="C17" s="34">
        <v>106876</v>
      </c>
      <c r="D17" s="34">
        <v>106612</v>
      </c>
      <c r="E17" s="2"/>
      <c r="F17" s="185"/>
    </row>
    <row r="18" spans="1:10" x14ac:dyDescent="0.25">
      <c r="A18" s="2" t="s">
        <v>15</v>
      </c>
      <c r="B18" s="34">
        <v>282</v>
      </c>
      <c r="C18" s="14">
        <v>298</v>
      </c>
      <c r="D18" s="156">
        <v>308</v>
      </c>
      <c r="E18" s="2"/>
      <c r="F18" s="185"/>
    </row>
    <row r="19" spans="1:10" x14ac:dyDescent="0.25">
      <c r="A19" s="2"/>
      <c r="B19" s="40"/>
      <c r="C19" s="40"/>
      <c r="D19" s="40"/>
      <c r="E19" s="2"/>
      <c r="F19" s="185"/>
    </row>
    <row r="20" spans="1:10" x14ac:dyDescent="0.25">
      <c r="A20" s="7" t="s">
        <v>16</v>
      </c>
      <c r="B20" s="39"/>
      <c r="C20" s="39"/>
      <c r="D20" s="39"/>
      <c r="E20" s="41"/>
      <c r="F20" s="181"/>
      <c r="G20" s="191"/>
      <c r="H20" s="191"/>
      <c r="I20" s="191"/>
      <c r="J20" s="191"/>
    </row>
    <row r="21" spans="1:10" x14ac:dyDescent="0.25">
      <c r="A21" s="6" t="s">
        <v>2</v>
      </c>
      <c r="B21" s="33">
        <v>3.032</v>
      </c>
      <c r="C21" s="33">
        <v>3.3279999999999998</v>
      </c>
      <c r="D21" s="28">
        <v>3.1030000000000002</v>
      </c>
      <c r="E21" s="42"/>
      <c r="F21" s="192"/>
      <c r="G21" s="191"/>
      <c r="H21" s="191"/>
      <c r="I21" s="191"/>
      <c r="J21" s="191"/>
    </row>
    <row r="22" spans="1:10" x14ac:dyDescent="0.25">
      <c r="A22" s="6" t="s">
        <v>17</v>
      </c>
      <c r="B22" s="107">
        <v>39065</v>
      </c>
      <c r="C22" s="107">
        <v>39823</v>
      </c>
      <c r="D22" s="107">
        <v>37222</v>
      </c>
      <c r="E22" s="42"/>
      <c r="F22" s="192"/>
      <c r="G22" s="191"/>
      <c r="H22" s="191"/>
      <c r="I22" s="191"/>
      <c r="J22" s="191"/>
    </row>
    <row r="23" spans="1:10" x14ac:dyDescent="0.25">
      <c r="A23" s="42"/>
      <c r="B23" s="38"/>
      <c r="C23" s="38"/>
      <c r="D23" s="38"/>
      <c r="E23" s="42"/>
      <c r="F23" s="38"/>
      <c r="G23" s="191"/>
      <c r="H23" s="191"/>
      <c r="I23" s="191"/>
      <c r="J23" s="191"/>
    </row>
    <row r="24" spans="1:10" x14ac:dyDescent="0.25">
      <c r="A24" s="39" t="s">
        <v>18</v>
      </c>
      <c r="B24" s="39"/>
      <c r="C24" s="39"/>
      <c r="D24" s="39"/>
      <c r="E24" s="41"/>
      <c r="F24" s="39"/>
      <c r="G24" s="191"/>
      <c r="H24" s="191"/>
      <c r="I24" s="191"/>
      <c r="J24" s="191"/>
    </row>
    <row r="25" spans="1:10" x14ac:dyDescent="0.25">
      <c r="A25" s="6" t="s">
        <v>2</v>
      </c>
      <c r="B25" s="19"/>
      <c r="C25" s="28"/>
      <c r="D25" s="28"/>
      <c r="E25" s="42"/>
      <c r="F25" s="38"/>
      <c r="G25" s="191"/>
      <c r="H25" s="191"/>
      <c r="I25" s="191"/>
      <c r="J25" s="191"/>
    </row>
    <row r="26" spans="1:10" x14ac:dyDescent="0.25">
      <c r="A26" s="6" t="s">
        <v>17</v>
      </c>
      <c r="B26" s="107"/>
      <c r="C26" s="107"/>
      <c r="D26" s="107"/>
      <c r="E26" s="42"/>
      <c r="F26" s="38"/>
      <c r="G26" s="191"/>
      <c r="H26" s="191"/>
      <c r="I26" s="191"/>
      <c r="J26" s="191"/>
    </row>
    <row r="27" spans="1:10" x14ac:dyDescent="0.25">
      <c r="A27" s="6"/>
      <c r="B27" s="38"/>
      <c r="C27" s="38"/>
      <c r="D27" s="38"/>
      <c r="E27" s="42"/>
      <c r="F27" s="38"/>
      <c r="G27" s="191"/>
      <c r="H27" s="191"/>
      <c r="I27" s="191"/>
      <c r="J27" s="191"/>
    </row>
    <row r="28" spans="1:10" x14ac:dyDescent="0.25">
      <c r="A28" s="7" t="s">
        <v>19</v>
      </c>
      <c r="B28" s="39"/>
      <c r="C28" s="39"/>
      <c r="D28" s="39"/>
      <c r="E28" s="41"/>
      <c r="F28" s="39"/>
      <c r="G28" s="191"/>
      <c r="H28" s="191"/>
      <c r="I28" s="191"/>
      <c r="J28" s="191"/>
    </row>
    <row r="29" spans="1:10" x14ac:dyDescent="0.25">
      <c r="A29" s="6" t="s">
        <v>2</v>
      </c>
      <c r="B29" s="33">
        <v>38.25</v>
      </c>
      <c r="C29" s="28">
        <v>33.564</v>
      </c>
      <c r="D29" s="28">
        <v>28.386000000000003</v>
      </c>
      <c r="E29" s="42"/>
      <c r="F29" s="42"/>
      <c r="G29" s="191"/>
      <c r="H29" s="191"/>
      <c r="I29" s="191"/>
      <c r="J29" s="191"/>
    </row>
    <row r="30" spans="1:10" x14ac:dyDescent="0.25">
      <c r="A30" s="6" t="s">
        <v>17</v>
      </c>
      <c r="B30" s="33">
        <v>3361128</v>
      </c>
      <c r="C30" s="33">
        <v>3181081</v>
      </c>
      <c r="D30" s="33">
        <v>2830971</v>
      </c>
      <c r="E30" s="42"/>
      <c r="F30" s="42"/>
      <c r="G30" s="191"/>
      <c r="H30" s="191"/>
      <c r="I30" s="191"/>
      <c r="J30" s="191"/>
    </row>
    <row r="31" spans="1:10" x14ac:dyDescent="0.25">
      <c r="A31" s="40"/>
      <c r="B31" s="40"/>
      <c r="C31" s="40"/>
      <c r="D31" s="40"/>
      <c r="E31" s="40"/>
      <c r="F31" s="40"/>
      <c r="G31" s="191"/>
      <c r="H31" s="191"/>
      <c r="I31" s="191"/>
      <c r="J31" s="191"/>
    </row>
    <row r="32" spans="1:10" x14ac:dyDescent="0.25">
      <c r="B32" s="40"/>
      <c r="C32" s="40"/>
      <c r="D32" s="40"/>
      <c r="E32" s="40"/>
      <c r="F32" s="40"/>
      <c r="G32" s="191"/>
      <c r="H32" s="191"/>
      <c r="I32" s="191"/>
      <c r="J32" s="191"/>
    </row>
    <row r="33" spans="2:10" x14ac:dyDescent="0.25">
      <c r="B33" s="40"/>
      <c r="C33" s="40"/>
      <c r="D33" s="40"/>
      <c r="E33" s="40"/>
      <c r="F33" s="40"/>
      <c r="G33" s="191"/>
      <c r="H33" s="191"/>
      <c r="I33" s="191"/>
      <c r="J33" s="191"/>
    </row>
    <row r="34" spans="2:10" x14ac:dyDescent="0.25">
      <c r="B34" s="40"/>
      <c r="C34" s="40"/>
      <c r="D34" s="40"/>
      <c r="E34" s="40"/>
      <c r="F34" s="40"/>
      <c r="G34" s="191"/>
      <c r="H34" s="191"/>
      <c r="I34" s="191"/>
      <c r="J34" s="191"/>
    </row>
    <row r="35" spans="2:10" x14ac:dyDescent="0.25">
      <c r="G35" s="191"/>
      <c r="H35" s="191"/>
      <c r="I35" s="191"/>
      <c r="J35" s="191"/>
    </row>
    <row r="36" spans="2:10" x14ac:dyDescent="0.25">
      <c r="G36" s="191"/>
      <c r="H36" s="191"/>
      <c r="I36" s="191"/>
      <c r="J36" s="191"/>
    </row>
    <row r="37" spans="2:10" x14ac:dyDescent="0.25">
      <c r="G37" s="191"/>
      <c r="H37" s="191"/>
      <c r="I37" s="191"/>
      <c r="J37" s="191"/>
    </row>
  </sheetData>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30"/>
  <sheetViews>
    <sheetView workbookViewId="0">
      <selection activeCell="F24" sqref="F24"/>
    </sheetView>
  </sheetViews>
  <sheetFormatPr defaultRowHeight="15" x14ac:dyDescent="0.25"/>
  <cols>
    <col min="1" max="1" width="76.42578125" bestFit="1" customWidth="1"/>
    <col min="2" max="4" width="12" bestFit="1" customWidth="1"/>
  </cols>
  <sheetData>
    <row r="1" spans="1:7" ht="28.5" x14ac:dyDescent="0.45">
      <c r="A1" s="43" t="s">
        <v>39</v>
      </c>
      <c r="B1" s="40"/>
      <c r="C1" s="40"/>
      <c r="D1" s="40"/>
      <c r="E1" s="40"/>
      <c r="F1" s="40"/>
      <c r="G1" s="40"/>
    </row>
    <row r="2" spans="1:7" x14ac:dyDescent="0.25">
      <c r="A2" s="41"/>
      <c r="B2" s="44">
        <v>2015</v>
      </c>
      <c r="C2" s="44">
        <v>2014</v>
      </c>
      <c r="D2" s="44">
        <v>2013</v>
      </c>
      <c r="E2" s="40"/>
      <c r="F2" s="40"/>
      <c r="G2" s="40"/>
    </row>
    <row r="3" spans="1:7" x14ac:dyDescent="0.25">
      <c r="A3" s="41" t="s">
        <v>1</v>
      </c>
      <c r="B3" s="76"/>
      <c r="C3" s="76"/>
      <c r="D3" s="76"/>
      <c r="E3" s="41"/>
      <c r="F3" s="41"/>
      <c r="G3" s="41"/>
    </row>
    <row r="4" spans="1:7" x14ac:dyDescent="0.25">
      <c r="A4" s="38" t="s">
        <v>2</v>
      </c>
      <c r="B4" s="122">
        <v>2.1</v>
      </c>
      <c r="C4" s="122">
        <v>1.8660000000000001</v>
      </c>
      <c r="D4" s="122">
        <v>1.571</v>
      </c>
      <c r="E4" s="42"/>
      <c r="F4" s="42"/>
      <c r="G4" s="42"/>
    </row>
    <row r="5" spans="1:7" x14ac:dyDescent="0.25">
      <c r="A5" s="42" t="s">
        <v>3</v>
      </c>
      <c r="B5" s="123">
        <v>0</v>
      </c>
      <c r="C5" s="123">
        <v>0</v>
      </c>
      <c r="D5" s="123">
        <v>0</v>
      </c>
      <c r="E5" s="42"/>
      <c r="F5" s="42"/>
      <c r="G5" s="199"/>
    </row>
    <row r="6" spans="1:7" x14ac:dyDescent="0.25">
      <c r="A6" s="42" t="s">
        <v>4</v>
      </c>
      <c r="B6" s="123">
        <v>100</v>
      </c>
      <c r="C6" s="123">
        <v>100</v>
      </c>
      <c r="D6" s="123">
        <v>100</v>
      </c>
      <c r="E6" s="42"/>
      <c r="F6" s="42"/>
      <c r="G6" s="42"/>
    </row>
    <row r="7" spans="1:7" x14ac:dyDescent="0.25">
      <c r="A7" s="42" t="s">
        <v>5</v>
      </c>
      <c r="B7" s="114"/>
      <c r="C7" s="114"/>
      <c r="D7" s="114"/>
      <c r="E7" s="42"/>
      <c r="F7" s="42"/>
      <c r="G7" s="42"/>
    </row>
    <row r="8" spans="1:7" x14ac:dyDescent="0.25">
      <c r="A8" s="39" t="s">
        <v>6</v>
      </c>
      <c r="B8" s="115"/>
      <c r="C8" s="115"/>
      <c r="D8" s="115"/>
      <c r="E8" s="39"/>
      <c r="F8" s="39"/>
      <c r="G8" s="39"/>
    </row>
    <row r="9" spans="1:7" x14ac:dyDescent="0.25">
      <c r="A9" s="38" t="s">
        <v>7</v>
      </c>
      <c r="B9" s="122">
        <v>38</v>
      </c>
      <c r="C9" s="122">
        <v>38.5</v>
      </c>
      <c r="D9" s="122">
        <v>35.9</v>
      </c>
      <c r="E9" s="42"/>
      <c r="F9" s="42"/>
      <c r="G9" s="42"/>
    </row>
    <row r="10" spans="1:7" x14ac:dyDescent="0.25">
      <c r="A10" s="38" t="s">
        <v>8</v>
      </c>
      <c r="B10" s="122">
        <v>51.2</v>
      </c>
      <c r="C10" s="122">
        <v>53.7</v>
      </c>
      <c r="D10" s="122">
        <v>58.9</v>
      </c>
      <c r="E10" s="42"/>
      <c r="F10" s="42"/>
      <c r="G10" s="42"/>
    </row>
    <row r="11" spans="1:7" x14ac:dyDescent="0.25">
      <c r="A11" s="40" t="s">
        <v>9</v>
      </c>
      <c r="B11" s="122"/>
      <c r="C11" s="122"/>
      <c r="D11" s="122"/>
      <c r="E11" s="40"/>
      <c r="F11" s="40"/>
      <c r="G11" s="40"/>
    </row>
    <row r="12" spans="1:7" x14ac:dyDescent="0.25">
      <c r="A12" s="40" t="s">
        <v>10</v>
      </c>
      <c r="B12" s="122">
        <v>9.1999999999999993</v>
      </c>
      <c r="C12" s="122">
        <v>6.4</v>
      </c>
      <c r="D12" s="122">
        <v>3.07</v>
      </c>
      <c r="E12" s="40"/>
      <c r="F12" s="40"/>
      <c r="G12" s="40"/>
    </row>
    <row r="13" spans="1:7" x14ac:dyDescent="0.25">
      <c r="A13" s="40" t="s">
        <v>11</v>
      </c>
      <c r="B13" s="122">
        <v>1.61</v>
      </c>
      <c r="C13" s="122">
        <v>1.41</v>
      </c>
      <c r="D13" s="122">
        <v>2.14</v>
      </c>
      <c r="E13" s="40"/>
      <c r="F13" s="40"/>
      <c r="G13" s="40"/>
    </row>
    <row r="14" spans="1:7" x14ac:dyDescent="0.25">
      <c r="A14" s="41" t="s">
        <v>12</v>
      </c>
      <c r="B14" s="116"/>
      <c r="C14" s="116"/>
      <c r="D14" s="116"/>
      <c r="E14" s="41"/>
      <c r="F14" s="41"/>
      <c r="G14" s="41"/>
    </row>
    <row r="15" spans="1:7" x14ac:dyDescent="0.25">
      <c r="A15" s="40" t="s">
        <v>13</v>
      </c>
      <c r="B15" s="117">
        <v>1213348</v>
      </c>
      <c r="C15" s="117">
        <v>1156867</v>
      </c>
      <c r="D15" s="117">
        <v>1116600</v>
      </c>
      <c r="E15" s="40"/>
      <c r="F15" s="202"/>
      <c r="G15" s="40"/>
    </row>
    <row r="16" spans="1:7" x14ac:dyDescent="0.25">
      <c r="A16" s="40" t="s">
        <v>14</v>
      </c>
      <c r="B16" s="114"/>
      <c r="C16" s="114"/>
      <c r="D16" s="114"/>
      <c r="E16" s="40"/>
      <c r="F16" s="40"/>
      <c r="G16" s="40"/>
    </row>
    <row r="17" spans="1:7" x14ac:dyDescent="0.25">
      <c r="A17" s="40" t="s">
        <v>15</v>
      </c>
      <c r="B17" s="118">
        <v>21</v>
      </c>
      <c r="C17" s="118">
        <v>26</v>
      </c>
      <c r="D17" s="118">
        <v>28</v>
      </c>
      <c r="E17" s="40"/>
      <c r="F17" s="40"/>
      <c r="G17" s="40"/>
    </row>
    <row r="18" spans="1:7" x14ac:dyDescent="0.25">
      <c r="A18" s="40"/>
      <c r="B18" s="119"/>
      <c r="C18" s="119"/>
      <c r="D18" s="119"/>
      <c r="E18" s="40"/>
      <c r="F18" s="40"/>
      <c r="G18" s="40"/>
    </row>
    <row r="19" spans="1:7" x14ac:dyDescent="0.25">
      <c r="A19" s="39" t="s">
        <v>16</v>
      </c>
      <c r="B19" s="115"/>
      <c r="C19" s="115"/>
      <c r="D19" s="115"/>
      <c r="E19" s="41"/>
      <c r="F19" s="41"/>
      <c r="G19" s="41"/>
    </row>
    <row r="20" spans="1:7" x14ac:dyDescent="0.25">
      <c r="A20" s="42" t="s">
        <v>2</v>
      </c>
      <c r="B20" s="114"/>
      <c r="C20" s="114"/>
      <c r="D20" s="114"/>
      <c r="E20" s="42"/>
      <c r="F20" s="42"/>
      <c r="G20" s="42"/>
    </row>
    <row r="21" spans="1:7" x14ac:dyDescent="0.25">
      <c r="A21" s="42" t="s">
        <v>17</v>
      </c>
      <c r="B21" s="114"/>
      <c r="C21" s="114"/>
      <c r="D21" s="114"/>
      <c r="E21" s="42"/>
      <c r="F21" s="42"/>
      <c r="G21" s="42"/>
    </row>
    <row r="22" spans="1:7" x14ac:dyDescent="0.25">
      <c r="A22" s="42"/>
      <c r="B22" s="120"/>
      <c r="C22" s="120"/>
      <c r="D22" s="120"/>
      <c r="E22" s="42"/>
      <c r="F22" s="42"/>
      <c r="G22" s="42"/>
    </row>
    <row r="23" spans="1:7" x14ac:dyDescent="0.25">
      <c r="A23" s="39" t="s">
        <v>18</v>
      </c>
      <c r="B23" s="115"/>
      <c r="C23" s="115"/>
      <c r="D23" s="115"/>
      <c r="E23" s="41"/>
      <c r="F23" s="41"/>
      <c r="G23" s="41"/>
    </row>
    <row r="24" spans="1:7" x14ac:dyDescent="0.25">
      <c r="A24" s="42" t="s">
        <v>2</v>
      </c>
      <c r="B24" s="114"/>
      <c r="C24" s="114"/>
      <c r="D24" s="114"/>
      <c r="E24" s="42"/>
      <c r="F24" s="42"/>
      <c r="G24" s="42"/>
    </row>
    <row r="25" spans="1:7" x14ac:dyDescent="0.25">
      <c r="A25" s="42" t="s">
        <v>17</v>
      </c>
      <c r="B25" s="114"/>
      <c r="C25" s="114"/>
      <c r="D25" s="114"/>
      <c r="E25" s="42"/>
      <c r="F25" s="42"/>
      <c r="G25" s="42"/>
    </row>
    <row r="26" spans="1:7" x14ac:dyDescent="0.25">
      <c r="A26" s="42"/>
      <c r="B26" s="120"/>
      <c r="C26" s="120"/>
      <c r="D26" s="120"/>
      <c r="E26" s="42"/>
      <c r="F26" s="42"/>
      <c r="G26" s="42"/>
    </row>
    <row r="27" spans="1:7" x14ac:dyDescent="0.25">
      <c r="A27" s="39" t="s">
        <v>19</v>
      </c>
      <c r="B27" s="115"/>
      <c r="C27" s="115"/>
      <c r="D27" s="115"/>
      <c r="E27" s="41"/>
      <c r="F27" s="41"/>
      <c r="G27" s="41"/>
    </row>
    <row r="28" spans="1:7" x14ac:dyDescent="0.25">
      <c r="A28" s="42" t="s">
        <v>2</v>
      </c>
      <c r="B28" s="121">
        <v>6.0999999999999999E-2</v>
      </c>
      <c r="C28" s="121">
        <v>4.8000000000000001E-2</v>
      </c>
      <c r="D28" s="121">
        <v>3.7690000000000001E-2</v>
      </c>
      <c r="E28" s="42"/>
      <c r="F28" s="42"/>
      <c r="G28" s="42"/>
    </row>
    <row r="29" spans="1:7" x14ac:dyDescent="0.25">
      <c r="A29" s="42" t="s">
        <v>17</v>
      </c>
      <c r="B29" s="117">
        <v>47335</v>
      </c>
      <c r="C29" s="117">
        <v>39928</v>
      </c>
      <c r="D29" s="117">
        <v>34237</v>
      </c>
      <c r="E29" s="42"/>
      <c r="F29" s="42"/>
      <c r="G29" s="42"/>
    </row>
    <row r="30" spans="1:7" x14ac:dyDescent="0.25">
      <c r="A30" s="37"/>
      <c r="B30" s="37"/>
      <c r="C30" s="37"/>
      <c r="D30" s="37"/>
      <c r="E30" s="37"/>
      <c r="F30" s="37"/>
      <c r="G30" s="37"/>
    </row>
  </sheetData>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29"/>
  <sheetViews>
    <sheetView workbookViewId="0">
      <selection activeCell="D36" sqref="D36"/>
    </sheetView>
  </sheetViews>
  <sheetFormatPr defaultRowHeight="15" x14ac:dyDescent="0.25"/>
  <cols>
    <col min="1" max="1" width="74.28515625" customWidth="1"/>
  </cols>
  <sheetData>
    <row r="1" spans="1:4" ht="28.5" x14ac:dyDescent="0.45">
      <c r="A1" s="43" t="s">
        <v>80</v>
      </c>
      <c r="B1" s="40"/>
      <c r="C1" s="40"/>
      <c r="D1" s="40"/>
    </row>
    <row r="2" spans="1:4" x14ac:dyDescent="0.25">
      <c r="A2" s="41"/>
      <c r="B2" s="44">
        <v>2015</v>
      </c>
      <c r="C2" s="44">
        <v>2014</v>
      </c>
      <c r="D2" s="44">
        <v>2013</v>
      </c>
    </row>
    <row r="3" spans="1:4" x14ac:dyDescent="0.25">
      <c r="A3" s="41" t="s">
        <v>1</v>
      </c>
      <c r="B3" s="41"/>
      <c r="C3" s="41"/>
      <c r="D3" s="41"/>
    </row>
    <row r="4" spans="1:4" x14ac:dyDescent="0.25">
      <c r="A4" s="38" t="s">
        <v>2</v>
      </c>
      <c r="B4" s="28">
        <v>1.44</v>
      </c>
      <c r="C4" s="28">
        <v>1.385</v>
      </c>
      <c r="D4" s="28"/>
    </row>
    <row r="5" spans="1:4" x14ac:dyDescent="0.25">
      <c r="A5" s="42" t="s">
        <v>3</v>
      </c>
      <c r="B5" s="45">
        <f>1.04/B4</f>
        <v>0.72222222222222232</v>
      </c>
      <c r="C5" s="45">
        <v>0.66</v>
      </c>
      <c r="D5" s="28"/>
    </row>
    <row r="6" spans="1:4" x14ac:dyDescent="0.25">
      <c r="A6" s="42" t="s">
        <v>4</v>
      </c>
      <c r="B6" s="45">
        <v>0.14000000000000001</v>
      </c>
      <c r="C6" s="45">
        <v>0.14000000000000001</v>
      </c>
      <c r="D6" s="28"/>
    </row>
    <row r="7" spans="1:4" x14ac:dyDescent="0.25">
      <c r="A7" s="42" t="s">
        <v>5</v>
      </c>
      <c r="B7" s="45">
        <f>100%-B6-B5</f>
        <v>0.13777777777777767</v>
      </c>
      <c r="C7" s="45">
        <v>0.2</v>
      </c>
      <c r="D7" s="28"/>
    </row>
    <row r="8" spans="1:4" x14ac:dyDescent="0.25">
      <c r="A8" s="39" t="s">
        <v>6</v>
      </c>
      <c r="B8" s="39"/>
      <c r="C8" s="39"/>
      <c r="D8" s="39"/>
    </row>
    <row r="9" spans="1:4" x14ac:dyDescent="0.25">
      <c r="A9" s="38" t="s">
        <v>7</v>
      </c>
      <c r="B9" s="28"/>
      <c r="C9" s="28"/>
      <c r="D9" s="28"/>
    </row>
    <row r="10" spans="1:4" x14ac:dyDescent="0.25">
      <c r="A10" s="38" t="s">
        <v>8</v>
      </c>
      <c r="B10" s="28"/>
      <c r="C10" s="28"/>
      <c r="D10" s="28"/>
    </row>
    <row r="11" spans="1:4" x14ac:dyDescent="0.25">
      <c r="A11" s="40" t="s">
        <v>9</v>
      </c>
      <c r="B11" s="99"/>
      <c r="C11" s="99"/>
      <c r="D11" s="99"/>
    </row>
    <row r="12" spans="1:4" x14ac:dyDescent="0.25">
      <c r="A12" s="40" t="s">
        <v>10</v>
      </c>
      <c r="B12" s="99"/>
      <c r="C12" s="99"/>
      <c r="D12" s="99"/>
    </row>
    <row r="13" spans="1:4" x14ac:dyDescent="0.25">
      <c r="A13" s="40" t="s">
        <v>11</v>
      </c>
      <c r="B13" s="99"/>
      <c r="C13" s="99"/>
      <c r="D13" s="99"/>
    </row>
    <row r="14" spans="1:4" x14ac:dyDescent="0.25">
      <c r="A14" s="41" t="s">
        <v>12</v>
      </c>
      <c r="B14" s="41"/>
      <c r="C14" s="41"/>
      <c r="D14" s="41"/>
    </row>
    <row r="15" spans="1:4" x14ac:dyDescent="0.25">
      <c r="A15" s="40" t="s">
        <v>13</v>
      </c>
      <c r="B15" s="99">
        <v>15448</v>
      </c>
      <c r="C15" s="104">
        <v>16155</v>
      </c>
      <c r="D15" s="99">
        <v>13655</v>
      </c>
    </row>
    <row r="16" spans="1:4" x14ac:dyDescent="0.25">
      <c r="A16" s="40" t="s">
        <v>14</v>
      </c>
      <c r="B16" s="99"/>
      <c r="C16" s="99"/>
      <c r="D16" s="99"/>
    </row>
    <row r="17" spans="1:4" x14ac:dyDescent="0.25">
      <c r="A17" s="40" t="s">
        <v>15</v>
      </c>
      <c r="B17" s="99"/>
      <c r="C17" s="99"/>
      <c r="D17" s="99"/>
    </row>
    <row r="18" spans="1:4" x14ac:dyDescent="0.25">
      <c r="A18" s="40"/>
      <c r="B18" s="40"/>
      <c r="C18" s="40"/>
      <c r="D18" s="40"/>
    </row>
    <row r="19" spans="1:4" x14ac:dyDescent="0.25">
      <c r="A19" s="39" t="s">
        <v>16</v>
      </c>
      <c r="B19" s="39"/>
      <c r="C19" s="39"/>
      <c r="D19" s="39"/>
    </row>
    <row r="20" spans="1:4" x14ac:dyDescent="0.25">
      <c r="A20" s="42" t="s">
        <v>2</v>
      </c>
      <c r="B20" s="28"/>
      <c r="C20" s="28"/>
      <c r="D20" s="28"/>
    </row>
    <row r="21" spans="1:4" x14ac:dyDescent="0.25">
      <c r="A21" s="42" t="s">
        <v>17</v>
      </c>
      <c r="B21" s="28"/>
      <c r="C21" s="28"/>
      <c r="D21" s="28"/>
    </row>
    <row r="22" spans="1:4" x14ac:dyDescent="0.25">
      <c r="A22" s="42"/>
      <c r="B22" s="38"/>
      <c r="C22" s="38"/>
      <c r="D22" s="38"/>
    </row>
    <row r="23" spans="1:4" x14ac:dyDescent="0.25">
      <c r="A23" s="39" t="s">
        <v>18</v>
      </c>
      <c r="B23" s="39"/>
      <c r="C23" s="39"/>
      <c r="D23" s="39"/>
    </row>
    <row r="24" spans="1:4" x14ac:dyDescent="0.25">
      <c r="A24" s="42" t="s">
        <v>2</v>
      </c>
      <c r="B24" s="28"/>
      <c r="C24" s="28"/>
      <c r="D24" s="28"/>
    </row>
    <row r="25" spans="1:4" x14ac:dyDescent="0.25">
      <c r="A25" s="42" t="s">
        <v>17</v>
      </c>
      <c r="B25" s="28"/>
      <c r="C25" s="28"/>
      <c r="D25" s="28"/>
    </row>
    <row r="26" spans="1:4" x14ac:dyDescent="0.25">
      <c r="A26" s="42"/>
      <c r="B26" s="38"/>
      <c r="C26" s="38"/>
      <c r="D26" s="38"/>
    </row>
    <row r="27" spans="1:4" x14ac:dyDescent="0.25">
      <c r="A27" s="39" t="s">
        <v>19</v>
      </c>
      <c r="B27" s="39"/>
      <c r="C27" s="39"/>
      <c r="D27" s="39"/>
    </row>
    <row r="28" spans="1:4" x14ac:dyDescent="0.25">
      <c r="A28" s="42" t="s">
        <v>2</v>
      </c>
      <c r="B28" s="28"/>
      <c r="C28" s="28"/>
      <c r="D28" s="28"/>
    </row>
    <row r="29" spans="1:4" x14ac:dyDescent="0.25">
      <c r="A29" s="42" t="s">
        <v>17</v>
      </c>
      <c r="B29" s="28"/>
      <c r="C29" s="28"/>
      <c r="D29" s="28"/>
    </row>
  </sheetData>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30"/>
  <sheetViews>
    <sheetView workbookViewId="0">
      <selection activeCell="E34" sqref="E34"/>
    </sheetView>
  </sheetViews>
  <sheetFormatPr defaultRowHeight="15" x14ac:dyDescent="0.25"/>
  <cols>
    <col min="1" max="1" width="74.42578125" customWidth="1"/>
    <col min="2" max="4" width="11.5703125" bestFit="1" customWidth="1"/>
    <col min="6" max="7" width="9.5703125" bestFit="1" customWidth="1"/>
  </cols>
  <sheetData>
    <row r="1" spans="1:7" ht="28.5" x14ac:dyDescent="0.45">
      <c r="A1" s="43" t="s">
        <v>97</v>
      </c>
      <c r="B1" s="78"/>
      <c r="C1" s="79"/>
      <c r="D1" s="79"/>
      <c r="E1" s="40"/>
      <c r="F1" s="40"/>
    </row>
    <row r="2" spans="1:7" x14ac:dyDescent="0.25">
      <c r="A2" s="41"/>
      <c r="B2" s="80">
        <v>2015</v>
      </c>
      <c r="C2" s="81">
        <v>2014</v>
      </c>
      <c r="D2" s="81">
        <v>2013</v>
      </c>
      <c r="E2" s="40"/>
      <c r="F2" s="40"/>
    </row>
    <row r="3" spans="1:7" x14ac:dyDescent="0.25">
      <c r="A3" s="41" t="s">
        <v>1</v>
      </c>
      <c r="B3" s="18"/>
      <c r="C3" s="83"/>
      <c r="D3" s="83"/>
      <c r="E3" s="41"/>
      <c r="F3" s="41"/>
    </row>
    <row r="4" spans="1:7" x14ac:dyDescent="0.25">
      <c r="A4" s="38" t="s">
        <v>2</v>
      </c>
      <c r="B4" s="75">
        <v>1144.281827</v>
      </c>
      <c r="C4" s="75">
        <v>1139.2242670000001</v>
      </c>
      <c r="D4" s="75">
        <v>956.86624800000004</v>
      </c>
      <c r="E4" s="42"/>
      <c r="F4" s="42"/>
    </row>
    <row r="5" spans="1:7" x14ac:dyDescent="0.25">
      <c r="A5" s="42" t="s">
        <v>43</v>
      </c>
      <c r="B5" s="75">
        <v>1139.194561</v>
      </c>
      <c r="C5" s="75">
        <v>1133.4242670000001</v>
      </c>
      <c r="D5" s="75">
        <v>951.46624800000006</v>
      </c>
      <c r="E5" s="42"/>
      <c r="F5" s="42"/>
    </row>
    <row r="6" spans="1:7" x14ac:dyDescent="0.25">
      <c r="A6" s="42" t="s">
        <v>44</v>
      </c>
      <c r="B6" s="84">
        <v>5.0872659999999996</v>
      </c>
      <c r="C6" s="85">
        <v>5.8</v>
      </c>
      <c r="D6" s="85">
        <v>5.4</v>
      </c>
      <c r="E6" s="42"/>
      <c r="F6" s="42"/>
    </row>
    <row r="7" spans="1:7" x14ac:dyDescent="0.25">
      <c r="A7" s="42" t="s">
        <v>45</v>
      </c>
      <c r="B7" s="86" t="s">
        <v>46</v>
      </c>
      <c r="C7" s="86" t="s">
        <v>46</v>
      </c>
      <c r="D7" s="86" t="s">
        <v>46</v>
      </c>
      <c r="E7" s="42"/>
      <c r="F7" s="42"/>
    </row>
    <row r="8" spans="1:7" x14ac:dyDescent="0.25">
      <c r="A8" s="39" t="s">
        <v>6</v>
      </c>
      <c r="B8" s="87"/>
      <c r="C8" s="88"/>
      <c r="D8" s="88"/>
      <c r="E8" s="39"/>
      <c r="F8" s="39"/>
      <c r="G8" s="98"/>
    </row>
    <row r="9" spans="1:7" x14ac:dyDescent="0.25">
      <c r="A9" s="38" t="s">
        <v>47</v>
      </c>
      <c r="B9" s="84">
        <v>347.49546100000003</v>
      </c>
      <c r="C9" s="85">
        <v>363.67247100000003</v>
      </c>
      <c r="D9" s="85">
        <v>302.49886499999997</v>
      </c>
      <c r="E9" s="96"/>
      <c r="F9" s="42"/>
      <c r="G9" s="98"/>
    </row>
    <row r="10" spans="1:7" x14ac:dyDescent="0.25">
      <c r="A10" s="38" t="s">
        <v>48</v>
      </c>
      <c r="B10" s="84">
        <v>583.50979799999993</v>
      </c>
      <c r="C10" s="85">
        <v>554.64122199999997</v>
      </c>
      <c r="D10" s="85">
        <v>480.33716299999998</v>
      </c>
      <c r="E10" s="96"/>
      <c r="F10" s="42"/>
    </row>
    <row r="11" spans="1:7" x14ac:dyDescent="0.25">
      <c r="A11" s="40" t="s">
        <v>49</v>
      </c>
      <c r="B11" s="89">
        <v>106.37910099999999</v>
      </c>
      <c r="C11" s="90">
        <v>96.563637</v>
      </c>
      <c r="D11" s="90">
        <v>80.274131999999994</v>
      </c>
      <c r="E11" s="96"/>
      <c r="F11" s="40"/>
    </row>
    <row r="12" spans="1:7" x14ac:dyDescent="0.25">
      <c r="A12" s="12" t="s">
        <v>50</v>
      </c>
      <c r="B12" s="89">
        <v>31.124407000000115</v>
      </c>
      <c r="C12" s="90">
        <v>59.098455000000072</v>
      </c>
      <c r="D12" s="90">
        <v>25.253650000000022</v>
      </c>
      <c r="E12" s="96"/>
      <c r="F12" s="40"/>
    </row>
    <row r="13" spans="1:7" x14ac:dyDescent="0.25">
      <c r="A13" s="40" t="s">
        <v>51</v>
      </c>
      <c r="B13" s="89">
        <v>75.773060000000044</v>
      </c>
      <c r="C13" s="90">
        <v>65.248482000000024</v>
      </c>
      <c r="D13" s="90">
        <v>68.502438000000097</v>
      </c>
      <c r="E13" s="96"/>
      <c r="F13" s="40"/>
    </row>
    <row r="14" spans="1:7" x14ac:dyDescent="0.25">
      <c r="A14" s="41" t="s">
        <v>12</v>
      </c>
      <c r="B14" s="91"/>
      <c r="C14" s="92"/>
      <c r="D14" s="92"/>
      <c r="E14" s="46"/>
      <c r="F14" s="41"/>
    </row>
    <row r="15" spans="1:7" x14ac:dyDescent="0.25">
      <c r="A15" s="40" t="s">
        <v>13</v>
      </c>
      <c r="B15" s="105">
        <v>5434512</v>
      </c>
      <c r="C15" s="105">
        <v>5502273</v>
      </c>
      <c r="D15" s="105">
        <v>5577032</v>
      </c>
      <c r="E15" s="40"/>
      <c r="F15" s="71"/>
    </row>
    <row r="16" spans="1:7" x14ac:dyDescent="0.25">
      <c r="A16" s="40" t="s">
        <v>14</v>
      </c>
      <c r="B16" s="105">
        <v>12481532</v>
      </c>
      <c r="C16" s="105">
        <v>12339676</v>
      </c>
      <c r="D16" s="105">
        <v>12082452</v>
      </c>
      <c r="E16" s="40"/>
      <c r="F16" s="40"/>
    </row>
    <row r="17" spans="1:6" x14ac:dyDescent="0.25">
      <c r="A17" s="40" t="s">
        <v>15</v>
      </c>
      <c r="B17" s="16">
        <v>320</v>
      </c>
      <c r="C17" s="93">
        <v>365</v>
      </c>
      <c r="D17" s="93">
        <v>382</v>
      </c>
      <c r="E17" s="40"/>
      <c r="F17" s="40"/>
    </row>
    <row r="18" spans="1:6" x14ac:dyDescent="0.25">
      <c r="A18" s="40"/>
      <c r="B18" s="78"/>
      <c r="C18" s="78"/>
      <c r="D18" s="78"/>
      <c r="E18" s="40"/>
      <c r="F18" s="78"/>
    </row>
    <row r="19" spans="1:6" x14ac:dyDescent="0.25">
      <c r="A19" s="39" t="s">
        <v>16</v>
      </c>
      <c r="B19" s="87"/>
      <c r="C19" s="88"/>
      <c r="D19" s="88"/>
      <c r="E19" s="41"/>
      <c r="F19" s="41"/>
    </row>
    <row r="20" spans="1:6" x14ac:dyDescent="0.25">
      <c r="A20" s="42" t="s">
        <v>2</v>
      </c>
      <c r="B20" s="86" t="s">
        <v>46</v>
      </c>
      <c r="C20" s="86" t="s">
        <v>46</v>
      </c>
      <c r="D20" s="86" t="s">
        <v>46</v>
      </c>
      <c r="E20" s="42"/>
      <c r="F20" s="42"/>
    </row>
    <row r="21" spans="1:6" x14ac:dyDescent="0.25">
      <c r="A21" s="42" t="s">
        <v>17</v>
      </c>
      <c r="B21" s="86" t="s">
        <v>46</v>
      </c>
      <c r="C21" s="86" t="s">
        <v>46</v>
      </c>
      <c r="D21" s="86" t="s">
        <v>46</v>
      </c>
      <c r="E21" s="42"/>
      <c r="F21" s="42"/>
    </row>
    <row r="22" spans="1:6" x14ac:dyDescent="0.25">
      <c r="A22" s="42"/>
      <c r="B22" s="94"/>
      <c r="C22" s="94"/>
      <c r="D22" s="94"/>
      <c r="E22" s="42"/>
      <c r="F22" s="42"/>
    </row>
    <row r="23" spans="1:6" x14ac:dyDescent="0.25">
      <c r="A23" s="39" t="s">
        <v>18</v>
      </c>
      <c r="B23" s="88"/>
      <c r="C23" s="88"/>
      <c r="D23" s="88"/>
      <c r="E23" s="41"/>
      <c r="F23" s="41"/>
    </row>
    <row r="24" spans="1:6" x14ac:dyDescent="0.25">
      <c r="A24" s="42" t="s">
        <v>2</v>
      </c>
      <c r="B24" s="86" t="s">
        <v>46</v>
      </c>
      <c r="C24" s="86" t="s">
        <v>46</v>
      </c>
      <c r="D24" s="86" t="s">
        <v>46</v>
      </c>
      <c r="E24" s="42"/>
      <c r="F24" s="42"/>
    </row>
    <row r="25" spans="1:6" x14ac:dyDescent="0.25">
      <c r="A25" s="42" t="s">
        <v>17</v>
      </c>
      <c r="B25" s="86" t="s">
        <v>46</v>
      </c>
      <c r="C25" s="86" t="s">
        <v>46</v>
      </c>
      <c r="D25" s="86" t="s">
        <v>46</v>
      </c>
      <c r="E25" s="42"/>
      <c r="F25" s="42"/>
    </row>
    <row r="26" spans="1:6" x14ac:dyDescent="0.25">
      <c r="A26" s="42"/>
      <c r="B26" s="94"/>
      <c r="C26" s="94"/>
      <c r="D26" s="94"/>
      <c r="E26" s="42"/>
      <c r="F26" s="42"/>
    </row>
    <row r="27" spans="1:6" x14ac:dyDescent="0.25">
      <c r="A27" s="39" t="s">
        <v>19</v>
      </c>
      <c r="B27" s="88"/>
      <c r="C27" s="88"/>
      <c r="D27" s="88"/>
      <c r="E27" s="41"/>
      <c r="F27" s="41"/>
    </row>
    <row r="28" spans="1:6" x14ac:dyDescent="0.25">
      <c r="A28" s="42" t="s">
        <v>2</v>
      </c>
      <c r="B28" s="86" t="s">
        <v>46</v>
      </c>
      <c r="C28" s="86" t="s">
        <v>46</v>
      </c>
      <c r="D28" s="86" t="s">
        <v>46</v>
      </c>
      <c r="E28" s="42"/>
      <c r="F28" s="42"/>
    </row>
    <row r="29" spans="1:6" x14ac:dyDescent="0.25">
      <c r="A29" s="42" t="s">
        <v>17</v>
      </c>
      <c r="B29" s="86" t="s">
        <v>46</v>
      </c>
      <c r="C29" s="86" t="s">
        <v>46</v>
      </c>
      <c r="D29" s="86" t="s">
        <v>46</v>
      </c>
      <c r="E29" s="42"/>
      <c r="F29" s="42"/>
    </row>
    <row r="30" spans="1:6" x14ac:dyDescent="0.25">
      <c r="A30" s="37"/>
      <c r="B30" s="62"/>
      <c r="C30" s="82"/>
      <c r="D30" s="82"/>
      <c r="E30" s="37"/>
      <c r="F30" s="37"/>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0"/>
  <sheetViews>
    <sheetView workbookViewId="0">
      <selection activeCell="A32" sqref="A32"/>
    </sheetView>
  </sheetViews>
  <sheetFormatPr defaultRowHeight="15" x14ac:dyDescent="0.25"/>
  <cols>
    <col min="1" max="1" width="74.5703125" customWidth="1"/>
    <col min="2" max="3" width="8.7109375" customWidth="1"/>
    <col min="4" max="4" width="9.28515625" customWidth="1"/>
  </cols>
  <sheetData>
    <row r="1" spans="1:5" ht="28.5" x14ac:dyDescent="0.45">
      <c r="A1" s="43" t="s">
        <v>52</v>
      </c>
      <c r="B1" s="40"/>
      <c r="C1" s="40"/>
      <c r="D1" s="40"/>
      <c r="E1" s="40"/>
    </row>
    <row r="2" spans="1:5" x14ac:dyDescent="0.25">
      <c r="A2" s="41"/>
      <c r="B2" s="44">
        <v>2015</v>
      </c>
      <c r="C2" s="44">
        <v>2014</v>
      </c>
      <c r="D2" s="44">
        <v>2013</v>
      </c>
      <c r="E2" s="40"/>
    </row>
    <row r="3" spans="1:5" x14ac:dyDescent="0.25">
      <c r="A3" s="41" t="s">
        <v>1</v>
      </c>
      <c r="B3" s="41"/>
      <c r="C3" s="41"/>
      <c r="D3" s="41"/>
      <c r="E3" s="41"/>
    </row>
    <row r="4" spans="1:5" x14ac:dyDescent="0.25">
      <c r="A4" s="38" t="s">
        <v>2</v>
      </c>
      <c r="B4" s="33">
        <v>20.2</v>
      </c>
      <c r="C4" s="33">
        <v>19.5</v>
      </c>
      <c r="D4" s="33">
        <v>17.899999999999999</v>
      </c>
      <c r="E4" s="42"/>
    </row>
    <row r="5" spans="1:5" x14ac:dyDescent="0.25">
      <c r="A5" s="42" t="s">
        <v>3</v>
      </c>
      <c r="B5" s="67">
        <v>0.03</v>
      </c>
      <c r="C5" s="67">
        <v>0.03</v>
      </c>
      <c r="D5" s="67">
        <v>0.03</v>
      </c>
      <c r="E5" s="42"/>
    </row>
    <row r="6" spans="1:5" x14ac:dyDescent="0.25">
      <c r="A6" s="42" t="s">
        <v>4</v>
      </c>
      <c r="B6" s="67">
        <v>0.97</v>
      </c>
      <c r="C6" s="67">
        <v>0.97</v>
      </c>
      <c r="D6" s="67">
        <v>0.97</v>
      </c>
      <c r="E6" s="42"/>
    </row>
    <row r="7" spans="1:5" x14ac:dyDescent="0.25">
      <c r="A7" s="42" t="s">
        <v>5</v>
      </c>
      <c r="B7" s="33"/>
      <c r="C7" s="33"/>
      <c r="D7" s="33"/>
      <c r="E7" s="42"/>
    </row>
    <row r="8" spans="1:5" x14ac:dyDescent="0.25">
      <c r="A8" s="39" t="s">
        <v>6</v>
      </c>
      <c r="B8" s="63"/>
      <c r="C8" s="63"/>
      <c r="D8" s="63"/>
      <c r="E8" s="39"/>
    </row>
    <row r="9" spans="1:5" x14ac:dyDescent="0.25">
      <c r="A9" s="38" t="s">
        <v>7</v>
      </c>
      <c r="B9" s="67">
        <v>0.28000000000000003</v>
      </c>
      <c r="C9" s="67">
        <v>0.31</v>
      </c>
      <c r="D9" s="67">
        <v>0.35</v>
      </c>
      <c r="E9" s="42"/>
    </row>
    <row r="10" spans="1:5" x14ac:dyDescent="0.25">
      <c r="A10" s="38" t="s">
        <v>8</v>
      </c>
      <c r="B10" s="67">
        <v>0.66</v>
      </c>
      <c r="C10" s="67">
        <v>0.63</v>
      </c>
      <c r="D10" s="67">
        <v>0.56999999999999995</v>
      </c>
      <c r="E10" s="42"/>
    </row>
    <row r="11" spans="1:5" x14ac:dyDescent="0.25">
      <c r="A11" s="40" t="s">
        <v>9</v>
      </c>
      <c r="B11" s="68">
        <v>0.04</v>
      </c>
      <c r="C11" s="68">
        <v>0.03</v>
      </c>
      <c r="D11" s="68">
        <v>0.03</v>
      </c>
      <c r="E11" s="40"/>
    </row>
    <row r="12" spans="1:5" x14ac:dyDescent="0.25">
      <c r="A12" s="40" t="s">
        <v>10</v>
      </c>
      <c r="B12" s="141">
        <v>8.9999999999999998E-4</v>
      </c>
      <c r="C12" s="141">
        <v>8.0000000000000004E-4</v>
      </c>
      <c r="D12" s="141">
        <v>1.1999999999999999E-3</v>
      </c>
      <c r="E12" s="40"/>
    </row>
    <row r="13" spans="1:5" x14ac:dyDescent="0.25">
      <c r="A13" s="40" t="s">
        <v>11</v>
      </c>
      <c r="B13" s="141">
        <v>1.9E-2</v>
      </c>
      <c r="C13" s="141">
        <v>2.92E-2</v>
      </c>
      <c r="D13" s="141">
        <v>4.8800000000000003E-2</v>
      </c>
      <c r="E13" s="40"/>
    </row>
    <row r="14" spans="1:5" x14ac:dyDescent="0.25">
      <c r="A14" s="41" t="s">
        <v>12</v>
      </c>
      <c r="B14" s="70"/>
      <c r="C14" s="70"/>
      <c r="D14" s="70"/>
      <c r="E14" s="41"/>
    </row>
    <row r="15" spans="1:5" x14ac:dyDescent="0.25">
      <c r="A15" s="40" t="s">
        <v>13</v>
      </c>
      <c r="B15" s="93">
        <v>793500</v>
      </c>
      <c r="C15" s="93">
        <v>774800</v>
      </c>
      <c r="D15" s="93">
        <v>757600</v>
      </c>
      <c r="E15" s="40"/>
    </row>
    <row r="16" spans="1:5" x14ac:dyDescent="0.25">
      <c r="A16" s="40" t="s">
        <v>14</v>
      </c>
      <c r="B16" s="93">
        <v>89600</v>
      </c>
      <c r="C16" s="93">
        <v>86400</v>
      </c>
      <c r="D16" s="93">
        <v>82400</v>
      </c>
      <c r="E16" s="40"/>
    </row>
    <row r="17" spans="1:5" x14ac:dyDescent="0.25">
      <c r="A17" s="40" t="s">
        <v>15</v>
      </c>
      <c r="B17" s="34">
        <v>13</v>
      </c>
      <c r="C17" s="34">
        <v>14</v>
      </c>
      <c r="D17" s="34">
        <v>16</v>
      </c>
      <c r="E17" s="40"/>
    </row>
    <row r="18" spans="1:5" x14ac:dyDescent="0.25">
      <c r="A18" s="40"/>
      <c r="B18" s="171"/>
      <c r="C18" s="171"/>
      <c r="D18" s="171"/>
      <c r="E18" s="40"/>
    </row>
    <row r="19" spans="1:5" x14ac:dyDescent="0.25">
      <c r="A19" s="39" t="s">
        <v>16</v>
      </c>
      <c r="B19" s="63"/>
      <c r="C19" s="63"/>
      <c r="D19" s="63"/>
      <c r="E19" s="41"/>
    </row>
    <row r="20" spans="1:5" x14ac:dyDescent="0.25">
      <c r="A20" s="42" t="s">
        <v>2</v>
      </c>
      <c r="B20" s="33"/>
      <c r="C20" s="33"/>
      <c r="D20" s="33"/>
      <c r="E20" s="42"/>
    </row>
    <row r="21" spans="1:5" x14ac:dyDescent="0.25">
      <c r="A21" s="42" t="s">
        <v>17</v>
      </c>
      <c r="B21" s="33"/>
      <c r="C21" s="33"/>
      <c r="D21" s="33"/>
      <c r="E21" s="42"/>
    </row>
    <row r="22" spans="1:5" x14ac:dyDescent="0.25">
      <c r="A22" s="42"/>
      <c r="B22" s="73"/>
      <c r="C22" s="73"/>
      <c r="D22" s="73"/>
      <c r="E22" s="42"/>
    </row>
    <row r="23" spans="1:5" x14ac:dyDescent="0.25">
      <c r="A23" s="39" t="s">
        <v>18</v>
      </c>
      <c r="B23" s="63"/>
      <c r="C23" s="63"/>
      <c r="D23" s="63"/>
      <c r="E23" s="41"/>
    </row>
    <row r="24" spans="1:5" x14ac:dyDescent="0.25">
      <c r="A24" s="42" t="s">
        <v>2</v>
      </c>
      <c r="B24" s="33"/>
      <c r="C24" s="33"/>
      <c r="D24" s="33"/>
      <c r="E24" s="42"/>
    </row>
    <row r="25" spans="1:5" x14ac:dyDescent="0.25">
      <c r="A25" s="42" t="s">
        <v>17</v>
      </c>
      <c r="B25" s="124"/>
      <c r="C25" s="124"/>
      <c r="D25" s="124"/>
      <c r="E25" s="42"/>
    </row>
    <row r="26" spans="1:5" x14ac:dyDescent="0.25">
      <c r="A26" s="42"/>
      <c r="B26" s="73"/>
      <c r="C26" s="73"/>
      <c r="D26" s="73"/>
      <c r="E26" s="42"/>
    </row>
    <row r="27" spans="1:5" x14ac:dyDescent="0.25">
      <c r="A27" s="39" t="s">
        <v>19</v>
      </c>
      <c r="B27" s="63"/>
      <c r="C27" s="63"/>
      <c r="D27" s="63"/>
      <c r="E27" s="41"/>
    </row>
    <row r="28" spans="1:5" x14ac:dyDescent="0.25">
      <c r="A28" s="42" t="s">
        <v>2</v>
      </c>
      <c r="B28" s="33"/>
      <c r="C28" s="33"/>
      <c r="D28" s="33"/>
      <c r="E28" s="42"/>
    </row>
    <row r="29" spans="1:5" x14ac:dyDescent="0.25">
      <c r="A29" s="42" t="s">
        <v>17</v>
      </c>
      <c r="B29" s="124"/>
      <c r="C29" s="124"/>
      <c r="D29" s="124"/>
      <c r="E29" s="42"/>
    </row>
    <row r="30" spans="1:5" x14ac:dyDescent="0.25">
      <c r="A30" s="37"/>
      <c r="B30" s="37"/>
      <c r="C30" s="37"/>
      <c r="D30" s="37"/>
      <c r="E30" s="37"/>
    </row>
  </sheetData>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29"/>
  <sheetViews>
    <sheetView workbookViewId="0">
      <selection activeCell="D33" sqref="D33"/>
    </sheetView>
  </sheetViews>
  <sheetFormatPr defaultRowHeight="15" x14ac:dyDescent="0.25"/>
  <cols>
    <col min="1" max="1" width="75" customWidth="1"/>
    <col min="2" max="4" width="10" bestFit="1" customWidth="1"/>
  </cols>
  <sheetData>
    <row r="1" spans="1:7" ht="28.5" x14ac:dyDescent="0.45">
      <c r="A1" s="43" t="s">
        <v>30</v>
      </c>
      <c r="B1" s="40"/>
      <c r="C1" s="40"/>
      <c r="D1" s="40"/>
      <c r="E1" s="40"/>
      <c r="F1" s="40"/>
    </row>
    <row r="2" spans="1:7" x14ac:dyDescent="0.25">
      <c r="A2" s="41"/>
      <c r="B2" s="44">
        <v>2015</v>
      </c>
      <c r="C2" s="44">
        <v>2014</v>
      </c>
      <c r="D2" s="44">
        <v>2013</v>
      </c>
      <c r="E2" s="40"/>
      <c r="F2" s="40"/>
    </row>
    <row r="3" spans="1:7" x14ac:dyDescent="0.25">
      <c r="A3" s="41" t="s">
        <v>1</v>
      </c>
      <c r="B3" s="41"/>
      <c r="C3" s="41"/>
      <c r="D3" s="41"/>
      <c r="E3" s="41"/>
      <c r="F3" s="41"/>
    </row>
    <row r="4" spans="1:7" x14ac:dyDescent="0.25">
      <c r="A4" s="38" t="s">
        <v>2</v>
      </c>
      <c r="B4" s="36">
        <v>31.9</v>
      </c>
      <c r="C4" s="36">
        <v>29.6</v>
      </c>
      <c r="D4" s="36">
        <v>26.5</v>
      </c>
      <c r="E4" s="42"/>
      <c r="F4" s="49"/>
      <c r="G4" s="197"/>
    </row>
    <row r="5" spans="1:7" x14ac:dyDescent="0.25">
      <c r="A5" s="42" t="s">
        <v>3</v>
      </c>
      <c r="B5" s="125">
        <v>1</v>
      </c>
      <c r="C5" s="125">
        <v>1</v>
      </c>
      <c r="D5" s="125">
        <v>1</v>
      </c>
      <c r="E5" s="42"/>
      <c r="F5" s="42"/>
    </row>
    <row r="6" spans="1:7" x14ac:dyDescent="0.25">
      <c r="A6" s="42" t="s">
        <v>4</v>
      </c>
      <c r="B6" s="125">
        <v>0</v>
      </c>
      <c r="C6" s="125">
        <v>0</v>
      </c>
      <c r="D6" s="125">
        <v>0</v>
      </c>
      <c r="E6" s="42"/>
      <c r="F6" s="42"/>
    </row>
    <row r="7" spans="1:7" x14ac:dyDescent="0.25">
      <c r="A7" s="42" t="s">
        <v>5</v>
      </c>
      <c r="B7" s="125">
        <v>0</v>
      </c>
      <c r="C7" s="125">
        <v>0</v>
      </c>
      <c r="D7" s="125">
        <v>0</v>
      </c>
      <c r="E7" s="42"/>
      <c r="F7" s="42"/>
    </row>
    <row r="8" spans="1:7" x14ac:dyDescent="0.25">
      <c r="A8" s="39" t="s">
        <v>6</v>
      </c>
      <c r="B8" s="63"/>
      <c r="C8" s="63"/>
      <c r="D8" s="63"/>
      <c r="E8" s="39"/>
      <c r="F8" s="39"/>
    </row>
    <row r="9" spans="1:7" x14ac:dyDescent="0.25">
      <c r="A9" s="38" t="s">
        <v>7</v>
      </c>
      <c r="B9" s="106">
        <v>0.35</v>
      </c>
      <c r="C9" s="106">
        <v>0.35</v>
      </c>
      <c r="D9" s="106">
        <v>0.35</v>
      </c>
      <c r="E9" s="42"/>
      <c r="F9" s="42"/>
    </row>
    <row r="10" spans="1:7" x14ac:dyDescent="0.25">
      <c r="A10" s="38" t="s">
        <v>8</v>
      </c>
      <c r="B10" s="106">
        <v>0.59</v>
      </c>
      <c r="C10" s="106">
        <v>0.6</v>
      </c>
      <c r="D10" s="106">
        <v>0.6</v>
      </c>
      <c r="E10" s="42"/>
      <c r="F10" s="42"/>
    </row>
    <row r="11" spans="1:7" x14ac:dyDescent="0.25">
      <c r="A11" s="40" t="s">
        <v>9</v>
      </c>
      <c r="B11" s="106">
        <v>0.06</v>
      </c>
      <c r="C11" s="106">
        <v>0.05</v>
      </c>
      <c r="D11" s="106">
        <v>0.05</v>
      </c>
      <c r="E11" s="40"/>
      <c r="F11" s="40"/>
    </row>
    <row r="12" spans="1:7" x14ac:dyDescent="0.25">
      <c r="A12" s="40" t="s">
        <v>10</v>
      </c>
      <c r="B12" s="106"/>
      <c r="C12" s="106"/>
      <c r="D12" s="106"/>
      <c r="E12" s="40"/>
      <c r="F12" s="40"/>
    </row>
    <row r="13" spans="1:7" x14ac:dyDescent="0.25">
      <c r="A13" s="40" t="s">
        <v>11</v>
      </c>
      <c r="B13" s="106"/>
      <c r="C13" s="106"/>
      <c r="D13" s="106"/>
      <c r="E13" s="40"/>
      <c r="F13" s="40"/>
    </row>
    <row r="14" spans="1:7" x14ac:dyDescent="0.25">
      <c r="A14" s="41" t="s">
        <v>12</v>
      </c>
      <c r="B14" s="103"/>
      <c r="C14" s="103"/>
      <c r="D14" s="103"/>
      <c r="E14" s="41"/>
      <c r="F14" s="41"/>
    </row>
    <row r="15" spans="1:7" x14ac:dyDescent="0.25">
      <c r="A15" s="40" t="s">
        <v>13</v>
      </c>
      <c r="B15" s="105">
        <v>145000</v>
      </c>
      <c r="C15" s="105">
        <v>161000</v>
      </c>
      <c r="D15" s="105">
        <v>152000</v>
      </c>
      <c r="E15" s="40"/>
      <c r="F15" s="48"/>
    </row>
    <row r="16" spans="1:7" x14ac:dyDescent="0.25">
      <c r="A16" s="40" t="s">
        <v>14</v>
      </c>
      <c r="B16" s="105">
        <v>305000</v>
      </c>
      <c r="C16" s="105">
        <v>270000</v>
      </c>
      <c r="D16" s="105">
        <v>230000</v>
      </c>
      <c r="E16" s="40"/>
      <c r="F16" s="48"/>
    </row>
    <row r="17" spans="1:6" x14ac:dyDescent="0.25">
      <c r="A17" s="40" t="s">
        <v>15</v>
      </c>
      <c r="B17" s="126">
        <v>87</v>
      </c>
      <c r="C17" s="126">
        <v>85</v>
      </c>
      <c r="D17" s="126">
        <v>84</v>
      </c>
      <c r="E17" s="40"/>
      <c r="F17" s="40"/>
    </row>
    <row r="18" spans="1:6" x14ac:dyDescent="0.25">
      <c r="A18" s="40"/>
      <c r="B18" s="127"/>
      <c r="C18" s="127"/>
      <c r="D18" s="127"/>
      <c r="E18" s="40"/>
      <c r="F18" s="48"/>
    </row>
    <row r="19" spans="1:6" x14ac:dyDescent="0.25">
      <c r="A19" s="39" t="s">
        <v>16</v>
      </c>
      <c r="B19" s="63"/>
      <c r="C19" s="63"/>
      <c r="D19" s="63"/>
      <c r="E19" s="41"/>
      <c r="F19" s="41"/>
    </row>
    <row r="20" spans="1:6" x14ac:dyDescent="0.25">
      <c r="A20" s="42" t="s">
        <v>2</v>
      </c>
      <c r="B20" s="33"/>
      <c r="C20" s="33"/>
      <c r="D20" s="33"/>
      <c r="E20" s="42"/>
      <c r="F20" s="42"/>
    </row>
    <row r="21" spans="1:6" x14ac:dyDescent="0.25">
      <c r="A21" s="42" t="s">
        <v>17</v>
      </c>
      <c r="B21" s="33"/>
      <c r="C21" s="33"/>
      <c r="D21" s="33"/>
      <c r="E21" s="42"/>
      <c r="F21" s="42"/>
    </row>
    <row r="22" spans="1:6" x14ac:dyDescent="0.25">
      <c r="A22" s="42"/>
      <c r="B22" s="73"/>
      <c r="C22" s="73"/>
      <c r="D22" s="73"/>
      <c r="E22" s="42"/>
      <c r="F22" s="42"/>
    </row>
    <row r="23" spans="1:6" x14ac:dyDescent="0.25">
      <c r="A23" s="39" t="s">
        <v>18</v>
      </c>
      <c r="B23" s="63"/>
      <c r="C23" s="63"/>
      <c r="D23" s="63"/>
      <c r="E23" s="41"/>
      <c r="F23" s="41"/>
    </row>
    <row r="24" spans="1:6" x14ac:dyDescent="0.25">
      <c r="A24" s="42" t="s">
        <v>2</v>
      </c>
      <c r="B24" s="33"/>
      <c r="C24" s="33"/>
      <c r="D24" s="33"/>
      <c r="E24" s="42"/>
      <c r="F24" s="49"/>
    </row>
    <row r="25" spans="1:6" x14ac:dyDescent="0.25">
      <c r="A25" s="42" t="s">
        <v>17</v>
      </c>
      <c r="B25" s="128"/>
      <c r="C25" s="128"/>
      <c r="D25" s="128"/>
      <c r="E25" s="42"/>
      <c r="F25" s="42"/>
    </row>
    <row r="26" spans="1:6" x14ac:dyDescent="0.25">
      <c r="A26" s="42"/>
      <c r="B26" s="129"/>
      <c r="C26" s="129"/>
      <c r="D26" s="129"/>
      <c r="E26" s="42"/>
      <c r="F26" s="42"/>
    </row>
    <row r="27" spans="1:6" x14ac:dyDescent="0.25">
      <c r="A27" s="39" t="s">
        <v>19</v>
      </c>
      <c r="B27" s="130"/>
      <c r="C27" s="130"/>
      <c r="D27" s="130"/>
      <c r="E27" s="41"/>
      <c r="F27" s="41"/>
    </row>
    <row r="28" spans="1:6" x14ac:dyDescent="0.25">
      <c r="A28" s="42" t="s">
        <v>2</v>
      </c>
      <c r="B28" s="33"/>
      <c r="C28" s="33"/>
      <c r="D28" s="33"/>
    </row>
    <row r="29" spans="1:6" x14ac:dyDescent="0.25">
      <c r="A29" s="42" t="s">
        <v>17</v>
      </c>
      <c r="B29" s="33"/>
      <c r="C29" s="33"/>
      <c r="D29" s="33"/>
    </row>
  </sheetData>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37"/>
  <sheetViews>
    <sheetView workbookViewId="0">
      <selection activeCell="E33" sqref="E33"/>
    </sheetView>
  </sheetViews>
  <sheetFormatPr defaultRowHeight="15" x14ac:dyDescent="0.25"/>
  <cols>
    <col min="1" max="1" width="75" customWidth="1"/>
    <col min="2" max="2" width="9.7109375" bestFit="1" customWidth="1"/>
  </cols>
  <sheetData>
    <row r="1" spans="1:8" ht="28.5" x14ac:dyDescent="0.45">
      <c r="A1" s="43" t="s">
        <v>34</v>
      </c>
      <c r="B1" s="40"/>
      <c r="C1" s="40"/>
      <c r="D1" s="40"/>
      <c r="E1" s="40"/>
      <c r="F1" s="40"/>
      <c r="G1" s="40"/>
      <c r="H1" s="40"/>
    </row>
    <row r="2" spans="1:8" x14ac:dyDescent="0.25">
      <c r="A2" s="41"/>
      <c r="B2" s="44">
        <v>2015</v>
      </c>
      <c r="C2" s="44">
        <v>2014</v>
      </c>
      <c r="D2" s="44">
        <v>2013</v>
      </c>
      <c r="E2" s="40"/>
      <c r="F2" s="40"/>
      <c r="G2" s="40"/>
      <c r="H2" s="40"/>
    </row>
    <row r="3" spans="1:8" x14ac:dyDescent="0.25">
      <c r="A3" s="41" t="s">
        <v>1</v>
      </c>
      <c r="B3" s="41"/>
      <c r="C3" s="41"/>
      <c r="D3" s="41"/>
      <c r="E3" s="41"/>
      <c r="F3" s="41"/>
      <c r="G3" s="41"/>
      <c r="H3" s="41"/>
    </row>
    <row r="4" spans="1:8" x14ac:dyDescent="0.25">
      <c r="A4" s="38" t="s">
        <v>2</v>
      </c>
      <c r="B4" s="59">
        <v>16.91025500576</v>
      </c>
      <c r="C4" s="59">
        <v>16.417439223430002</v>
      </c>
      <c r="D4" s="59">
        <v>14.424604163569999</v>
      </c>
      <c r="E4" s="42"/>
      <c r="F4" s="42"/>
      <c r="G4" s="42"/>
      <c r="H4" s="42"/>
    </row>
    <row r="5" spans="1:8" x14ac:dyDescent="0.25">
      <c r="A5" s="42" t="s">
        <v>3</v>
      </c>
      <c r="B5" s="60">
        <v>0.92360417795178373</v>
      </c>
      <c r="C5" s="60">
        <v>0.92214175441345425</v>
      </c>
      <c r="D5" s="60">
        <v>0.92799315505910318</v>
      </c>
      <c r="E5" s="42"/>
      <c r="F5" s="42"/>
      <c r="G5" s="42"/>
      <c r="H5" s="42"/>
    </row>
    <row r="6" spans="1:8" x14ac:dyDescent="0.25">
      <c r="A6" s="42" t="s">
        <v>4</v>
      </c>
      <c r="B6" s="60">
        <v>7.6395822048216308E-2</v>
      </c>
      <c r="C6" s="60">
        <v>7.7858245586545638E-2</v>
      </c>
      <c r="D6" s="60">
        <v>7.2006844940896861E-2</v>
      </c>
      <c r="E6" s="42"/>
      <c r="F6" s="42"/>
      <c r="G6" s="42"/>
      <c r="H6" s="42"/>
    </row>
    <row r="7" spans="1:8" x14ac:dyDescent="0.25">
      <c r="A7" s="42" t="s">
        <v>5</v>
      </c>
      <c r="B7" s="47" t="s">
        <v>35</v>
      </c>
      <c r="C7" s="47" t="s">
        <v>35</v>
      </c>
      <c r="D7" s="47" t="s">
        <v>35</v>
      </c>
      <c r="E7" s="42"/>
      <c r="F7" s="42"/>
      <c r="G7" s="42"/>
      <c r="H7" s="42"/>
    </row>
    <row r="8" spans="1:8" x14ac:dyDescent="0.25">
      <c r="A8" s="39" t="s">
        <v>6</v>
      </c>
      <c r="B8" s="39"/>
      <c r="C8" s="39"/>
      <c r="D8" s="39"/>
      <c r="E8" s="39"/>
      <c r="F8" s="39"/>
      <c r="G8" s="39"/>
      <c r="H8" s="39"/>
    </row>
    <row r="9" spans="1:8" x14ac:dyDescent="0.25">
      <c r="A9" s="38" t="s">
        <v>7</v>
      </c>
      <c r="B9" s="61">
        <v>0.100757831825696</v>
      </c>
      <c r="C9" s="61">
        <v>9.8857837017831671E-2</v>
      </c>
      <c r="D9" s="61">
        <v>0.10437269923858968</v>
      </c>
      <c r="E9" s="42"/>
      <c r="F9" s="42"/>
      <c r="G9" s="42"/>
      <c r="H9" s="42"/>
    </row>
    <row r="10" spans="1:8" x14ac:dyDescent="0.25">
      <c r="A10" s="38" t="s">
        <v>8</v>
      </c>
      <c r="B10" s="61">
        <v>0.47487278531664562</v>
      </c>
      <c r="C10" s="61">
        <v>0.41366131079126611</v>
      </c>
      <c r="D10" s="61">
        <v>0.40448801442576143</v>
      </c>
      <c r="E10" s="42"/>
      <c r="F10" s="42"/>
      <c r="G10" s="42"/>
      <c r="H10" s="42"/>
    </row>
    <row r="11" spans="1:8" x14ac:dyDescent="0.25">
      <c r="A11" s="40" t="s">
        <v>9</v>
      </c>
      <c r="B11" s="61">
        <v>9.3624227101289981E-2</v>
      </c>
      <c r="C11" s="61">
        <v>9.0443237754211689E-2</v>
      </c>
      <c r="D11" s="61">
        <v>0.11653867121328042</v>
      </c>
      <c r="E11" s="40"/>
      <c r="F11" s="40"/>
      <c r="G11" s="40"/>
      <c r="H11" s="40"/>
    </row>
    <row r="12" spans="1:8" x14ac:dyDescent="0.25">
      <c r="A12" s="40" t="s">
        <v>10</v>
      </c>
      <c r="B12" s="61">
        <v>0.11689145700799339</v>
      </c>
      <c r="C12" s="61">
        <v>0.17797187802773276</v>
      </c>
      <c r="D12" s="61">
        <v>0.12323475471787589</v>
      </c>
      <c r="E12" s="40"/>
      <c r="F12" s="40"/>
      <c r="G12" s="40"/>
      <c r="H12" s="40"/>
    </row>
    <row r="13" spans="1:8" x14ac:dyDescent="0.25">
      <c r="A13" s="40" t="s">
        <v>11</v>
      </c>
      <c r="B13" s="61">
        <v>0.2138536987483749</v>
      </c>
      <c r="C13" s="61">
        <v>0.21906573640895777</v>
      </c>
      <c r="D13" s="61">
        <v>0.25136586040449249</v>
      </c>
      <c r="E13" s="40"/>
      <c r="F13" s="40"/>
      <c r="G13" s="40"/>
      <c r="H13" s="40"/>
    </row>
    <row r="14" spans="1:8" x14ac:dyDescent="0.25">
      <c r="A14" s="41" t="s">
        <v>12</v>
      </c>
      <c r="B14" s="41"/>
      <c r="C14" s="41"/>
      <c r="D14" s="41"/>
      <c r="E14" s="41"/>
      <c r="F14" s="41"/>
      <c r="G14" s="41"/>
      <c r="H14" s="41"/>
    </row>
    <row r="15" spans="1:8" x14ac:dyDescent="0.25">
      <c r="A15" s="40" t="s">
        <v>13</v>
      </c>
      <c r="B15" s="16">
        <v>167504</v>
      </c>
      <c r="C15" s="16">
        <v>165577</v>
      </c>
      <c r="D15" s="16">
        <v>165330</v>
      </c>
      <c r="E15" s="40"/>
      <c r="F15" s="40"/>
      <c r="G15" s="40"/>
      <c r="H15" s="40"/>
    </row>
    <row r="16" spans="1:8" x14ac:dyDescent="0.25">
      <c r="A16" s="40" t="s">
        <v>14</v>
      </c>
      <c r="B16" s="16">
        <v>106733</v>
      </c>
      <c r="C16" s="16">
        <v>108228</v>
      </c>
      <c r="D16" s="16">
        <v>119235</v>
      </c>
      <c r="E16" s="40"/>
      <c r="F16" s="40"/>
      <c r="G16" s="40"/>
      <c r="H16" s="40"/>
    </row>
    <row r="17" spans="1:8" x14ac:dyDescent="0.25">
      <c r="A17" s="40" t="s">
        <v>15</v>
      </c>
      <c r="B17" s="50">
        <v>217</v>
      </c>
      <c r="C17" s="50">
        <v>224</v>
      </c>
      <c r="D17" s="50">
        <v>224</v>
      </c>
      <c r="E17" s="40"/>
      <c r="F17" s="40"/>
      <c r="G17" s="40"/>
      <c r="H17" s="40"/>
    </row>
    <row r="18" spans="1:8" x14ac:dyDescent="0.25">
      <c r="A18" s="40"/>
      <c r="B18" s="202"/>
      <c r="C18" s="202"/>
      <c r="D18" s="202"/>
      <c r="E18" s="40"/>
      <c r="F18" s="40"/>
      <c r="G18" s="40"/>
      <c r="H18" s="40"/>
    </row>
    <row r="19" spans="1:8" x14ac:dyDescent="0.25">
      <c r="A19" s="39" t="s">
        <v>16</v>
      </c>
      <c r="B19" s="39"/>
      <c r="C19" s="39"/>
      <c r="D19" s="39"/>
      <c r="E19" s="41"/>
      <c r="F19" s="41"/>
      <c r="G19" s="41"/>
      <c r="H19" s="41"/>
    </row>
    <row r="20" spans="1:8" x14ac:dyDescent="0.25">
      <c r="A20" s="42" t="s">
        <v>2</v>
      </c>
      <c r="B20" s="47"/>
      <c r="C20" s="47"/>
      <c r="D20" s="47"/>
      <c r="E20" s="42"/>
      <c r="F20" s="42"/>
      <c r="G20" s="42"/>
      <c r="H20" s="42"/>
    </row>
    <row r="21" spans="1:8" x14ac:dyDescent="0.25">
      <c r="A21" s="42" t="s">
        <v>17</v>
      </c>
      <c r="B21" s="47"/>
      <c r="C21" s="47"/>
      <c r="D21" s="47"/>
      <c r="E21" s="42"/>
      <c r="F21" s="42"/>
      <c r="G21" s="42"/>
      <c r="H21" s="42"/>
    </row>
    <row r="22" spans="1:8" x14ac:dyDescent="0.25">
      <c r="A22" s="42"/>
      <c r="B22" s="38"/>
      <c r="C22" s="38"/>
      <c r="D22" s="38"/>
      <c r="E22" s="42"/>
      <c r="F22" s="42"/>
      <c r="G22" s="42"/>
      <c r="H22" s="42"/>
    </row>
    <row r="23" spans="1:8" x14ac:dyDescent="0.25">
      <c r="A23" s="39" t="s">
        <v>18</v>
      </c>
      <c r="B23" s="39"/>
      <c r="C23" s="39"/>
      <c r="D23" s="39"/>
      <c r="E23" s="41"/>
      <c r="F23" s="41"/>
      <c r="G23" s="41"/>
      <c r="H23" s="41"/>
    </row>
    <row r="24" spans="1:8" x14ac:dyDescent="0.25">
      <c r="A24" s="42" t="s">
        <v>2</v>
      </c>
      <c r="B24" s="59"/>
      <c r="C24" s="59"/>
      <c r="D24" s="59"/>
      <c r="E24" s="42"/>
      <c r="F24" s="42"/>
      <c r="G24" s="42"/>
      <c r="H24" s="42"/>
    </row>
    <row r="25" spans="1:8" x14ac:dyDescent="0.25">
      <c r="A25" s="42" t="s">
        <v>17</v>
      </c>
      <c r="B25" s="16"/>
      <c r="C25" s="16"/>
      <c r="D25" s="16"/>
      <c r="E25" s="42"/>
      <c r="F25" s="42"/>
      <c r="G25" s="42"/>
      <c r="H25" s="42"/>
    </row>
    <row r="26" spans="1:8" x14ac:dyDescent="0.25">
      <c r="A26" s="42"/>
      <c r="B26" s="38"/>
      <c r="C26" s="38"/>
      <c r="D26" s="38"/>
      <c r="E26" s="42"/>
      <c r="F26" s="42"/>
      <c r="G26" s="42"/>
      <c r="H26" s="42"/>
    </row>
    <row r="27" spans="1:8" x14ac:dyDescent="0.25">
      <c r="A27" s="39" t="s">
        <v>19</v>
      </c>
      <c r="B27" s="39"/>
      <c r="C27" s="39"/>
      <c r="D27" s="39"/>
      <c r="E27" s="41"/>
      <c r="F27" s="41"/>
      <c r="G27" s="41"/>
      <c r="H27" s="41"/>
    </row>
    <row r="28" spans="1:8" x14ac:dyDescent="0.25">
      <c r="A28" s="42" t="s">
        <v>2</v>
      </c>
      <c r="B28" s="59">
        <v>2.64</v>
      </c>
      <c r="C28" s="59">
        <v>2.0699999999999998</v>
      </c>
      <c r="D28" s="59">
        <v>1.69</v>
      </c>
      <c r="E28" s="42"/>
      <c r="F28" s="42"/>
      <c r="G28" s="42"/>
      <c r="H28" s="42"/>
    </row>
    <row r="29" spans="1:8" x14ac:dyDescent="0.25">
      <c r="A29" s="42" t="s">
        <v>17</v>
      </c>
      <c r="B29" s="16">
        <v>379225</v>
      </c>
      <c r="C29" s="16">
        <v>349429</v>
      </c>
      <c r="D29" s="16">
        <v>343929</v>
      </c>
      <c r="E29" s="42"/>
      <c r="F29" s="42"/>
      <c r="G29" s="42"/>
      <c r="H29" s="42"/>
    </row>
    <row r="37" spans="1:1" x14ac:dyDescent="0.25">
      <c r="A37" s="37"/>
    </row>
  </sheetData>
  <pageMargins left="0.7" right="0.7" top="0.75" bottom="0.75" header="0.3" footer="0.3"/>
  <pageSetup paperSize="9" orientation="landscape"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F29"/>
  <sheetViews>
    <sheetView workbookViewId="0">
      <selection activeCell="D29" sqref="A1:D29"/>
    </sheetView>
  </sheetViews>
  <sheetFormatPr defaultRowHeight="15" x14ac:dyDescent="0.25"/>
  <cols>
    <col min="1" max="1" width="74.28515625" customWidth="1"/>
  </cols>
  <sheetData>
    <row r="1" spans="1:6" ht="28.5" x14ac:dyDescent="0.45">
      <c r="A1" s="20" t="s">
        <v>78</v>
      </c>
      <c r="B1" s="51"/>
      <c r="C1" s="51"/>
      <c r="D1" s="51"/>
      <c r="E1" s="52"/>
      <c r="F1" s="52"/>
    </row>
    <row r="2" spans="1:6" x14ac:dyDescent="0.25">
      <c r="A2" s="53"/>
      <c r="B2" s="54">
        <v>2015</v>
      </c>
      <c r="C2" s="54">
        <v>2014</v>
      </c>
      <c r="D2" s="54">
        <v>2013</v>
      </c>
      <c r="E2" s="52"/>
      <c r="F2" s="52"/>
    </row>
    <row r="3" spans="1:6" x14ac:dyDescent="0.25">
      <c r="A3" s="53" t="s">
        <v>1</v>
      </c>
      <c r="B3" s="55"/>
      <c r="C3" s="55"/>
      <c r="D3" s="55"/>
      <c r="E3" s="53"/>
      <c r="F3" s="53"/>
    </row>
    <row r="4" spans="1:6" x14ac:dyDescent="0.25">
      <c r="A4" s="56" t="s">
        <v>2</v>
      </c>
      <c r="B4" s="131">
        <v>5.4533289153497631</v>
      </c>
      <c r="C4" s="131">
        <v>4.2653223006670977</v>
      </c>
      <c r="D4" s="131">
        <v>3.1081536475193436</v>
      </c>
      <c r="E4" s="57"/>
      <c r="F4" s="196"/>
    </row>
    <row r="5" spans="1:6" x14ac:dyDescent="0.25">
      <c r="A5" s="57" t="s">
        <v>3</v>
      </c>
      <c r="B5" s="132">
        <v>0</v>
      </c>
      <c r="C5" s="132">
        <v>0</v>
      </c>
      <c r="D5" s="132">
        <v>0</v>
      </c>
      <c r="E5" s="57"/>
      <c r="F5" s="57"/>
    </row>
    <row r="6" spans="1:6" x14ac:dyDescent="0.25">
      <c r="A6" s="57" t="s">
        <v>4</v>
      </c>
      <c r="B6" s="132">
        <v>1</v>
      </c>
      <c r="C6" s="132">
        <v>1</v>
      </c>
      <c r="D6" s="132">
        <v>1</v>
      </c>
      <c r="E6" s="57"/>
      <c r="F6" s="57"/>
    </row>
    <row r="7" spans="1:6" x14ac:dyDescent="0.25">
      <c r="A7" s="57" t="s">
        <v>5</v>
      </c>
      <c r="B7" s="132">
        <v>0</v>
      </c>
      <c r="C7" s="132">
        <v>0</v>
      </c>
      <c r="D7" s="132">
        <v>0</v>
      </c>
      <c r="E7" s="57"/>
      <c r="F7" s="57"/>
    </row>
    <row r="8" spans="1:6" x14ac:dyDescent="0.25">
      <c r="A8" s="58" t="s">
        <v>6</v>
      </c>
      <c r="B8" s="133"/>
      <c r="C8" s="133"/>
      <c r="D8" s="133"/>
      <c r="E8" s="58"/>
      <c r="F8" s="58"/>
    </row>
    <row r="9" spans="1:6" x14ac:dyDescent="0.25">
      <c r="A9" s="56" t="s">
        <v>7</v>
      </c>
      <c r="B9" s="134">
        <v>0.19202181640729171</v>
      </c>
      <c r="C9" s="134">
        <v>0.19123328103515713</v>
      </c>
      <c r="D9" s="134">
        <v>0.15365826746376884</v>
      </c>
      <c r="E9" s="57"/>
      <c r="F9" s="57"/>
    </row>
    <row r="10" spans="1:6" x14ac:dyDescent="0.25">
      <c r="A10" s="56" t="s">
        <v>8</v>
      </c>
      <c r="B10" s="134">
        <f>1-B9-B11-B12-B13</f>
        <v>0.75961920515039805</v>
      </c>
      <c r="C10" s="134">
        <f>1-C9-C11-C12-C13</f>
        <v>0.768806740845003</v>
      </c>
      <c r="D10" s="134">
        <f>1-D9-D11-D12-D13</f>
        <v>0.75549062589349014</v>
      </c>
      <c r="E10" s="57"/>
      <c r="F10" s="57"/>
    </row>
    <row r="11" spans="1:6" x14ac:dyDescent="0.25">
      <c r="A11" s="52" t="s">
        <v>9</v>
      </c>
      <c r="B11" s="140">
        <v>0</v>
      </c>
      <c r="C11" s="140">
        <v>0</v>
      </c>
      <c r="D11" s="140">
        <v>0</v>
      </c>
      <c r="E11" s="52"/>
      <c r="F11" s="52"/>
    </row>
    <row r="12" spans="1:6" x14ac:dyDescent="0.25">
      <c r="A12" s="52" t="s">
        <v>10</v>
      </c>
      <c r="B12" s="134">
        <v>4.8117322413294236E-2</v>
      </c>
      <c r="C12" s="134">
        <v>3.9651054698493386E-2</v>
      </c>
      <c r="D12" s="134">
        <v>9.0469247574012437E-2</v>
      </c>
      <c r="E12" s="52"/>
      <c r="F12" s="52"/>
    </row>
    <row r="13" spans="1:6" x14ac:dyDescent="0.25">
      <c r="A13" s="52" t="s">
        <v>11</v>
      </c>
      <c r="B13" s="134">
        <v>2.4165602901596927E-4</v>
      </c>
      <c r="C13" s="134">
        <v>3.0892342134643215E-4</v>
      </c>
      <c r="D13" s="134">
        <v>3.8185906872851742E-4</v>
      </c>
      <c r="E13" s="52"/>
      <c r="F13" s="52"/>
    </row>
    <row r="14" spans="1:6" x14ac:dyDescent="0.25">
      <c r="A14" s="53" t="s">
        <v>12</v>
      </c>
      <c r="B14" s="135"/>
      <c r="C14" s="135"/>
      <c r="D14" s="135"/>
      <c r="E14" s="53"/>
      <c r="F14" s="53"/>
    </row>
    <row r="15" spans="1:6" x14ac:dyDescent="0.25">
      <c r="A15" s="52" t="s">
        <v>13</v>
      </c>
      <c r="B15" s="136">
        <v>6556380</v>
      </c>
      <c r="C15" s="136">
        <v>6293142</v>
      </c>
      <c r="D15" s="136">
        <v>6039261</v>
      </c>
      <c r="E15" s="52"/>
      <c r="F15" s="205"/>
    </row>
    <row r="16" spans="1:6" x14ac:dyDescent="0.25">
      <c r="A16" s="52" t="s">
        <v>14</v>
      </c>
      <c r="B16" s="137" t="s">
        <v>33</v>
      </c>
      <c r="C16" s="137" t="s">
        <v>33</v>
      </c>
      <c r="D16" s="137" t="s">
        <v>33</v>
      </c>
      <c r="E16" s="52"/>
      <c r="F16" s="52"/>
    </row>
    <row r="17" spans="1:6" x14ac:dyDescent="0.25">
      <c r="A17" s="52" t="s">
        <v>15</v>
      </c>
      <c r="B17" s="137">
        <v>7</v>
      </c>
      <c r="C17" s="137">
        <v>7</v>
      </c>
      <c r="D17" s="137">
        <v>8</v>
      </c>
      <c r="E17" s="52"/>
      <c r="F17" s="52"/>
    </row>
    <row r="18" spans="1:6" x14ac:dyDescent="0.25">
      <c r="A18" s="52"/>
      <c r="B18" s="138"/>
      <c r="C18" s="138"/>
      <c r="D18" s="138"/>
      <c r="E18" s="52"/>
      <c r="F18" s="52"/>
    </row>
    <row r="19" spans="1:6" x14ac:dyDescent="0.25">
      <c r="A19" s="58" t="s">
        <v>16</v>
      </c>
      <c r="B19" s="133"/>
      <c r="C19" s="133"/>
      <c r="D19" s="133"/>
      <c r="E19" s="53"/>
      <c r="F19" s="53"/>
    </row>
    <row r="20" spans="1:6" x14ac:dyDescent="0.25">
      <c r="A20" s="57" t="s">
        <v>2</v>
      </c>
      <c r="B20" s="137" t="s">
        <v>33</v>
      </c>
      <c r="C20" s="137" t="s">
        <v>33</v>
      </c>
      <c r="D20" s="137" t="s">
        <v>33</v>
      </c>
      <c r="E20" s="57"/>
      <c r="F20" s="57"/>
    </row>
    <row r="21" spans="1:6" x14ac:dyDescent="0.25">
      <c r="A21" s="57" t="s">
        <v>17</v>
      </c>
      <c r="B21" s="137" t="s">
        <v>33</v>
      </c>
      <c r="C21" s="137" t="s">
        <v>33</v>
      </c>
      <c r="D21" s="137" t="s">
        <v>33</v>
      </c>
      <c r="E21" s="57"/>
      <c r="F21" s="57"/>
    </row>
    <row r="22" spans="1:6" x14ac:dyDescent="0.25">
      <c r="A22" s="57"/>
      <c r="B22" s="139"/>
      <c r="C22" s="139"/>
      <c r="D22" s="139"/>
      <c r="E22" s="57"/>
      <c r="F22" s="57"/>
    </row>
    <row r="23" spans="1:6" x14ac:dyDescent="0.25">
      <c r="A23" s="58" t="s">
        <v>18</v>
      </c>
      <c r="B23" s="133"/>
      <c r="C23" s="133"/>
      <c r="D23" s="133"/>
      <c r="E23" s="53"/>
      <c r="F23" s="53"/>
    </row>
    <row r="24" spans="1:6" x14ac:dyDescent="0.25">
      <c r="A24" s="57" t="s">
        <v>2</v>
      </c>
      <c r="B24" s="137" t="s">
        <v>33</v>
      </c>
      <c r="C24" s="137" t="s">
        <v>33</v>
      </c>
      <c r="D24" s="137" t="s">
        <v>33</v>
      </c>
      <c r="E24" s="57"/>
      <c r="F24" s="57"/>
    </row>
    <row r="25" spans="1:6" x14ac:dyDescent="0.25">
      <c r="A25" s="57" t="s">
        <v>17</v>
      </c>
      <c r="B25" s="137" t="s">
        <v>33</v>
      </c>
      <c r="C25" s="137" t="s">
        <v>33</v>
      </c>
      <c r="D25" s="137" t="s">
        <v>33</v>
      </c>
      <c r="E25" s="57"/>
      <c r="F25" s="57"/>
    </row>
    <row r="26" spans="1:6" x14ac:dyDescent="0.25">
      <c r="A26" s="57"/>
      <c r="B26" s="139"/>
      <c r="C26" s="139"/>
      <c r="D26" s="139"/>
      <c r="E26" s="57"/>
      <c r="F26" s="57"/>
    </row>
    <row r="27" spans="1:6" x14ac:dyDescent="0.25">
      <c r="A27" s="58" t="s">
        <v>19</v>
      </c>
      <c r="B27" s="133"/>
      <c r="C27" s="133"/>
      <c r="D27" s="133"/>
      <c r="E27" s="53"/>
      <c r="F27" s="53"/>
    </row>
    <row r="28" spans="1:6" x14ac:dyDescent="0.25">
      <c r="A28" s="57" t="s">
        <v>2</v>
      </c>
      <c r="B28" s="131">
        <v>0.27676346065421598</v>
      </c>
      <c r="C28" s="131">
        <v>0.23198770379286493</v>
      </c>
      <c r="D28" s="131">
        <v>0.18097249182331035</v>
      </c>
      <c r="E28" s="57"/>
      <c r="F28" s="57"/>
    </row>
    <row r="29" spans="1:6" x14ac:dyDescent="0.25">
      <c r="A29" s="57" t="s">
        <v>17</v>
      </c>
      <c r="B29" s="136">
        <v>382318</v>
      </c>
      <c r="C29" s="136">
        <v>346452</v>
      </c>
      <c r="D29" s="136">
        <v>313348</v>
      </c>
      <c r="E29" s="57"/>
      <c r="F29" s="57"/>
    </row>
  </sheetData>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29"/>
  <sheetViews>
    <sheetView workbookViewId="0">
      <selection activeCell="I32" sqref="I32"/>
    </sheetView>
  </sheetViews>
  <sheetFormatPr defaultRowHeight="15" x14ac:dyDescent="0.25"/>
  <cols>
    <col min="1" max="1" width="76.42578125" style="40" bestFit="1" customWidth="1"/>
    <col min="2" max="2" width="9.140625" style="40"/>
  </cols>
  <sheetData>
    <row r="1" spans="1:4" ht="28.5" x14ac:dyDescent="0.45">
      <c r="A1" s="43" t="s">
        <v>101</v>
      </c>
    </row>
    <row r="2" spans="1:4" x14ac:dyDescent="0.25">
      <c r="A2" s="41"/>
      <c r="B2" s="44">
        <v>2015</v>
      </c>
      <c r="C2" s="44">
        <v>2014</v>
      </c>
      <c r="D2" s="44">
        <v>2013</v>
      </c>
    </row>
    <row r="3" spans="1:4" x14ac:dyDescent="0.25">
      <c r="A3" s="41" t="s">
        <v>1</v>
      </c>
      <c r="B3" s="41"/>
      <c r="C3" s="41"/>
      <c r="D3" s="41"/>
    </row>
    <row r="4" spans="1:4" x14ac:dyDescent="0.25">
      <c r="A4" s="38" t="s">
        <v>2</v>
      </c>
      <c r="B4" s="162">
        <v>16.72</v>
      </c>
      <c r="C4" s="157"/>
      <c r="D4" s="8"/>
    </row>
    <row r="5" spans="1:4" x14ac:dyDescent="0.25">
      <c r="A5" s="42" t="s">
        <v>3</v>
      </c>
      <c r="B5" s="106"/>
      <c r="C5" s="45"/>
      <c r="D5" s="8"/>
    </row>
    <row r="6" spans="1:4" x14ac:dyDescent="0.25">
      <c r="A6" s="42" t="s">
        <v>4</v>
      </c>
      <c r="B6" s="106"/>
      <c r="C6" s="45"/>
      <c r="D6" s="8"/>
    </row>
    <row r="7" spans="1:4" x14ac:dyDescent="0.25">
      <c r="A7" s="42" t="s">
        <v>5</v>
      </c>
      <c r="B7" s="45"/>
      <c r="C7" s="45"/>
      <c r="D7" s="8"/>
    </row>
    <row r="8" spans="1:4" x14ac:dyDescent="0.25">
      <c r="A8" s="39" t="s">
        <v>6</v>
      </c>
      <c r="B8" s="39"/>
      <c r="C8" s="39"/>
      <c r="D8" s="39"/>
    </row>
    <row r="9" spans="1:4" x14ac:dyDescent="0.25">
      <c r="A9" s="38" t="s">
        <v>7</v>
      </c>
      <c r="B9" s="203"/>
      <c r="C9" s="45"/>
      <c r="D9" s="8"/>
    </row>
    <row r="10" spans="1:4" x14ac:dyDescent="0.25">
      <c r="A10" s="38" t="s">
        <v>21</v>
      </c>
      <c r="B10" s="203"/>
      <c r="C10" s="45"/>
      <c r="D10" s="8"/>
    </row>
    <row r="11" spans="1:4" x14ac:dyDescent="0.25">
      <c r="A11" s="40" t="s">
        <v>9</v>
      </c>
      <c r="B11" s="203"/>
      <c r="C11" s="45"/>
      <c r="D11" s="8"/>
    </row>
    <row r="12" spans="1:4" x14ac:dyDescent="0.25">
      <c r="A12" s="40" t="s">
        <v>10</v>
      </c>
      <c r="B12" s="203"/>
      <c r="C12" s="45"/>
      <c r="D12" s="8"/>
    </row>
    <row r="13" spans="1:4" x14ac:dyDescent="0.25">
      <c r="A13" s="40" t="s">
        <v>11</v>
      </c>
      <c r="B13" s="203"/>
      <c r="C13" s="45"/>
      <c r="D13" s="8"/>
    </row>
    <row r="14" spans="1:4" x14ac:dyDescent="0.25">
      <c r="A14" s="41" t="s">
        <v>12</v>
      </c>
      <c r="B14" s="41"/>
      <c r="C14" s="41"/>
      <c r="D14" s="41"/>
    </row>
    <row r="15" spans="1:4" x14ac:dyDescent="0.25">
      <c r="A15" s="40" t="s">
        <v>13</v>
      </c>
      <c r="B15" s="136">
        <v>1032062</v>
      </c>
      <c r="C15" s="8"/>
      <c r="D15" s="8"/>
    </row>
    <row r="16" spans="1:4" x14ac:dyDescent="0.25">
      <c r="A16" s="40" t="s">
        <v>14</v>
      </c>
      <c r="B16" s="136">
        <v>187637</v>
      </c>
      <c r="C16" s="8"/>
      <c r="D16" s="8"/>
    </row>
    <row r="17" spans="1:4" x14ac:dyDescent="0.25">
      <c r="A17" s="40" t="s">
        <v>15</v>
      </c>
      <c r="B17" s="8">
        <v>9</v>
      </c>
      <c r="C17" s="8"/>
      <c r="D17" s="8"/>
    </row>
    <row r="18" spans="1:4" x14ac:dyDescent="0.25">
      <c r="C18" s="40"/>
      <c r="D18" s="40"/>
    </row>
    <row r="19" spans="1:4" x14ac:dyDescent="0.25">
      <c r="A19" s="39" t="s">
        <v>16</v>
      </c>
      <c r="B19" s="39"/>
      <c r="C19" s="39"/>
      <c r="D19" s="39"/>
    </row>
    <row r="20" spans="1:4" x14ac:dyDescent="0.25">
      <c r="A20" s="42" t="s">
        <v>2</v>
      </c>
      <c r="B20" s="28">
        <v>3.39</v>
      </c>
      <c r="C20" s="28"/>
      <c r="D20" s="28"/>
    </row>
    <row r="21" spans="1:4" x14ac:dyDescent="0.25">
      <c r="A21" s="42" t="s">
        <v>17</v>
      </c>
      <c r="B21" s="28">
        <v>186254</v>
      </c>
      <c r="C21" s="28"/>
      <c r="D21" s="28"/>
    </row>
    <row r="22" spans="1:4" x14ac:dyDescent="0.25">
      <c r="A22" s="42"/>
      <c r="B22" s="38"/>
      <c r="C22" s="38"/>
      <c r="D22" s="38"/>
    </row>
    <row r="23" spans="1:4" x14ac:dyDescent="0.25">
      <c r="A23" s="39" t="s">
        <v>18</v>
      </c>
      <c r="B23" s="39"/>
      <c r="C23" s="39"/>
      <c r="D23" s="39"/>
    </row>
    <row r="24" spans="1:4" x14ac:dyDescent="0.25">
      <c r="A24" s="42" t="s">
        <v>2</v>
      </c>
      <c r="B24" s="28"/>
      <c r="C24" s="28"/>
      <c r="D24" s="28"/>
    </row>
    <row r="25" spans="1:4" x14ac:dyDescent="0.25">
      <c r="A25" s="42" t="s">
        <v>17</v>
      </c>
      <c r="B25" s="28"/>
      <c r="C25" s="28"/>
      <c r="D25" s="28"/>
    </row>
    <row r="26" spans="1:4" x14ac:dyDescent="0.25">
      <c r="A26" s="42"/>
      <c r="B26" s="38"/>
      <c r="C26" s="38"/>
      <c r="D26" s="38"/>
    </row>
    <row r="27" spans="1:4" x14ac:dyDescent="0.25">
      <c r="A27" s="39" t="s">
        <v>19</v>
      </c>
      <c r="B27" s="39"/>
      <c r="C27" s="39"/>
      <c r="D27" s="39"/>
    </row>
    <row r="28" spans="1:4" x14ac:dyDescent="0.25">
      <c r="A28" s="42" t="s">
        <v>2</v>
      </c>
      <c r="B28" s="28">
        <v>0.74</v>
      </c>
      <c r="C28" s="28"/>
      <c r="D28" s="28"/>
    </row>
    <row r="29" spans="1:4" x14ac:dyDescent="0.25">
      <c r="A29" s="42" t="s">
        <v>17</v>
      </c>
      <c r="B29" s="28">
        <v>71825</v>
      </c>
      <c r="C29" s="28"/>
      <c r="D29" s="28"/>
    </row>
  </sheetData>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29"/>
  <sheetViews>
    <sheetView workbookViewId="0">
      <selection activeCell="B15" sqref="B15"/>
    </sheetView>
  </sheetViews>
  <sheetFormatPr defaultRowHeight="15" x14ac:dyDescent="0.25"/>
  <cols>
    <col min="1" max="1" width="76.42578125" bestFit="1" customWidth="1"/>
  </cols>
  <sheetData>
    <row r="1" spans="1:5" ht="28.5" x14ac:dyDescent="0.45">
      <c r="A1" s="43" t="s">
        <v>98</v>
      </c>
      <c r="B1" s="40"/>
      <c r="C1" s="40"/>
      <c r="D1" s="40"/>
    </row>
    <row r="2" spans="1:5" x14ac:dyDescent="0.25">
      <c r="A2" s="41"/>
      <c r="B2" s="44">
        <v>2015</v>
      </c>
      <c r="C2" s="44">
        <v>2014</v>
      </c>
      <c r="D2" s="44">
        <v>2013</v>
      </c>
    </row>
    <row r="3" spans="1:5" x14ac:dyDescent="0.25">
      <c r="A3" s="41" t="s">
        <v>1</v>
      </c>
      <c r="B3" s="41"/>
      <c r="C3" s="41"/>
      <c r="D3" s="41"/>
    </row>
    <row r="4" spans="1:5" x14ac:dyDescent="0.25">
      <c r="A4" s="38" t="s">
        <v>2</v>
      </c>
      <c r="B4" s="157">
        <v>20</v>
      </c>
      <c r="C4" s="157">
        <v>18</v>
      </c>
      <c r="D4" s="8"/>
    </row>
    <row r="5" spans="1:5" x14ac:dyDescent="0.25">
      <c r="A5" s="42" t="s">
        <v>3</v>
      </c>
      <c r="B5" s="45">
        <v>0.99</v>
      </c>
      <c r="C5" s="45">
        <v>0.99</v>
      </c>
      <c r="D5" s="8"/>
    </row>
    <row r="6" spans="1:5" x14ac:dyDescent="0.25">
      <c r="A6" s="42" t="s">
        <v>4</v>
      </c>
      <c r="B6" s="45">
        <v>0.01</v>
      </c>
      <c r="C6" s="45">
        <v>0.01</v>
      </c>
      <c r="D6" s="8"/>
    </row>
    <row r="7" spans="1:5" x14ac:dyDescent="0.25">
      <c r="A7" s="42" t="s">
        <v>5</v>
      </c>
      <c r="B7" s="45">
        <v>0</v>
      </c>
      <c r="C7" s="45">
        <v>0</v>
      </c>
      <c r="D7" s="8"/>
    </row>
    <row r="8" spans="1:5" x14ac:dyDescent="0.25">
      <c r="A8" s="39" t="s">
        <v>6</v>
      </c>
      <c r="B8" s="39"/>
      <c r="C8" s="39"/>
      <c r="D8" s="39"/>
    </row>
    <row r="9" spans="1:5" x14ac:dyDescent="0.25">
      <c r="A9" s="38" t="s">
        <v>7</v>
      </c>
      <c r="B9" s="45">
        <v>0.28999999999999998</v>
      </c>
      <c r="C9" s="45">
        <v>0.35</v>
      </c>
      <c r="D9" s="8"/>
    </row>
    <row r="10" spans="1:5" x14ac:dyDescent="0.25">
      <c r="A10" s="38" t="s">
        <v>21</v>
      </c>
      <c r="B10" s="45">
        <v>0.51</v>
      </c>
      <c r="C10" s="45">
        <v>0.47</v>
      </c>
      <c r="D10" s="8"/>
    </row>
    <row r="11" spans="1:5" x14ac:dyDescent="0.25">
      <c r="A11" s="40" t="s">
        <v>9</v>
      </c>
      <c r="B11" s="45">
        <v>0</v>
      </c>
      <c r="C11" s="45">
        <v>0</v>
      </c>
      <c r="D11" s="8"/>
    </row>
    <row r="12" spans="1:5" x14ac:dyDescent="0.25">
      <c r="A12" s="40" t="s">
        <v>10</v>
      </c>
      <c r="B12" s="45">
        <v>0</v>
      </c>
      <c r="C12" s="45">
        <v>0</v>
      </c>
      <c r="D12" s="8"/>
    </row>
    <row r="13" spans="1:5" x14ac:dyDescent="0.25">
      <c r="A13" s="40" t="s">
        <v>11</v>
      </c>
      <c r="B13" s="45">
        <v>0.18</v>
      </c>
      <c r="C13" s="45">
        <v>0.2</v>
      </c>
      <c r="D13" s="8"/>
      <c r="E13" t="s">
        <v>99</v>
      </c>
    </row>
    <row r="14" spans="1:5" x14ac:dyDescent="0.25">
      <c r="A14" s="41" t="s">
        <v>12</v>
      </c>
      <c r="B14" s="41"/>
      <c r="C14" s="41"/>
      <c r="D14" s="41"/>
    </row>
    <row r="15" spans="1:5" x14ac:dyDescent="0.25">
      <c r="A15" s="40" t="s">
        <v>13</v>
      </c>
      <c r="B15" s="136">
        <v>80000</v>
      </c>
      <c r="C15" s="8"/>
      <c r="D15" s="8"/>
    </row>
    <row r="16" spans="1:5" x14ac:dyDescent="0.25">
      <c r="A16" s="40" t="s">
        <v>14</v>
      </c>
      <c r="B16" s="136"/>
      <c r="C16" s="8"/>
      <c r="D16" s="8"/>
    </row>
    <row r="17" spans="1:4" x14ac:dyDescent="0.25">
      <c r="A17" s="40" t="s">
        <v>15</v>
      </c>
      <c r="B17" s="8"/>
      <c r="C17" s="8"/>
      <c r="D17" s="8"/>
    </row>
    <row r="18" spans="1:4" x14ac:dyDescent="0.25">
      <c r="A18" s="40"/>
      <c r="B18" s="40"/>
      <c r="C18" s="40"/>
      <c r="D18" s="40"/>
    </row>
    <row r="19" spans="1:4" x14ac:dyDescent="0.25">
      <c r="A19" s="39" t="s">
        <v>16</v>
      </c>
      <c r="B19" s="39"/>
      <c r="C19" s="39"/>
      <c r="D19" s="39"/>
    </row>
    <row r="20" spans="1:4" x14ac:dyDescent="0.25">
      <c r="A20" s="42" t="s">
        <v>2</v>
      </c>
      <c r="B20" s="28"/>
      <c r="C20" s="28"/>
      <c r="D20" s="28"/>
    </row>
    <row r="21" spans="1:4" x14ac:dyDescent="0.25">
      <c r="A21" s="42" t="s">
        <v>17</v>
      </c>
      <c r="B21" s="28"/>
      <c r="C21" s="28"/>
      <c r="D21" s="28"/>
    </row>
    <row r="22" spans="1:4" x14ac:dyDescent="0.25">
      <c r="A22" s="42"/>
      <c r="B22" s="38"/>
      <c r="C22" s="38"/>
      <c r="D22" s="38"/>
    </row>
    <row r="23" spans="1:4" x14ac:dyDescent="0.25">
      <c r="A23" s="39" t="s">
        <v>18</v>
      </c>
      <c r="B23" s="39"/>
      <c r="C23" s="39"/>
      <c r="D23" s="39"/>
    </row>
    <row r="24" spans="1:4" x14ac:dyDescent="0.25">
      <c r="A24" s="42" t="s">
        <v>2</v>
      </c>
      <c r="B24" s="28"/>
      <c r="C24" s="28"/>
      <c r="D24" s="28"/>
    </row>
    <row r="25" spans="1:4" x14ac:dyDescent="0.25">
      <c r="A25" s="42" t="s">
        <v>17</v>
      </c>
      <c r="B25" s="28"/>
      <c r="C25" s="28"/>
      <c r="D25" s="28"/>
    </row>
    <row r="26" spans="1:4" x14ac:dyDescent="0.25">
      <c r="A26" s="42"/>
      <c r="B26" s="38"/>
      <c r="C26" s="38"/>
      <c r="D26" s="38"/>
    </row>
    <row r="27" spans="1:4" x14ac:dyDescent="0.25">
      <c r="A27" s="39" t="s">
        <v>19</v>
      </c>
      <c r="B27" s="39"/>
      <c r="C27" s="39"/>
      <c r="D27" s="39"/>
    </row>
    <row r="28" spans="1:4" x14ac:dyDescent="0.25">
      <c r="A28" s="42" t="s">
        <v>2</v>
      </c>
      <c r="B28" s="28"/>
      <c r="C28" s="28"/>
      <c r="D28" s="28"/>
    </row>
    <row r="29" spans="1:4" x14ac:dyDescent="0.25">
      <c r="A29" s="42" t="s">
        <v>17</v>
      </c>
      <c r="B29" s="28"/>
      <c r="C29" s="28"/>
      <c r="D29" s="28"/>
    </row>
  </sheetData>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32"/>
  <sheetViews>
    <sheetView workbookViewId="0">
      <selection activeCell="G32" sqref="G32"/>
    </sheetView>
  </sheetViews>
  <sheetFormatPr defaultRowHeight="15" x14ac:dyDescent="0.25"/>
  <cols>
    <col min="1" max="1" width="76.42578125" bestFit="1" customWidth="1"/>
    <col min="2" max="2" width="11.5703125" bestFit="1" customWidth="1"/>
    <col min="3" max="4" width="10.140625" bestFit="1" customWidth="1"/>
    <col min="7" max="7" width="9.140625" style="40"/>
  </cols>
  <sheetData>
    <row r="1" spans="1:7" ht="28.5" x14ac:dyDescent="0.45">
      <c r="A1" s="1" t="s">
        <v>0</v>
      </c>
      <c r="B1" s="2"/>
      <c r="C1" s="2"/>
      <c r="D1" s="2"/>
      <c r="E1" s="2"/>
      <c r="F1" s="2"/>
    </row>
    <row r="2" spans="1:7" x14ac:dyDescent="0.25">
      <c r="A2" s="3"/>
      <c r="B2" s="4">
        <v>2015</v>
      </c>
      <c r="C2" s="4">
        <v>2014</v>
      </c>
      <c r="D2" s="4">
        <v>2013</v>
      </c>
      <c r="E2" s="2"/>
      <c r="F2" s="2"/>
      <c r="G2" s="77"/>
    </row>
    <row r="3" spans="1:7" x14ac:dyDescent="0.25">
      <c r="A3" s="3" t="s">
        <v>1</v>
      </c>
      <c r="B3" s="3"/>
      <c r="C3" s="3"/>
      <c r="D3" s="3"/>
      <c r="E3" s="3"/>
      <c r="F3" s="3"/>
    </row>
    <row r="4" spans="1:7" x14ac:dyDescent="0.25">
      <c r="A4" s="5" t="s">
        <v>2</v>
      </c>
      <c r="B4" s="142">
        <v>1356</v>
      </c>
      <c r="C4" s="142" t="s">
        <v>33</v>
      </c>
      <c r="D4" s="142" t="s">
        <v>33</v>
      </c>
      <c r="E4" s="6"/>
      <c r="F4" s="6"/>
      <c r="G4" s="79"/>
    </row>
    <row r="5" spans="1:7" x14ac:dyDescent="0.25">
      <c r="A5" s="6" t="s">
        <v>3</v>
      </c>
      <c r="B5" s="142" t="s">
        <v>33</v>
      </c>
      <c r="C5" s="142" t="s">
        <v>33</v>
      </c>
      <c r="D5" s="142">
        <v>70</v>
      </c>
      <c r="E5" s="6"/>
      <c r="F5" s="6"/>
      <c r="G5" s="101"/>
    </row>
    <row r="6" spans="1:7" x14ac:dyDescent="0.25">
      <c r="A6" s="6" t="s">
        <v>4</v>
      </c>
      <c r="B6" s="142" t="s">
        <v>33</v>
      </c>
      <c r="C6" s="142" t="s">
        <v>33</v>
      </c>
      <c r="D6" s="142">
        <v>30</v>
      </c>
      <c r="E6" s="6"/>
      <c r="F6" s="6"/>
      <c r="G6" s="101"/>
    </row>
    <row r="7" spans="1:7" x14ac:dyDescent="0.25">
      <c r="A7" s="6" t="s">
        <v>5</v>
      </c>
      <c r="B7" s="142" t="s">
        <v>33</v>
      </c>
      <c r="C7" s="142" t="s">
        <v>33</v>
      </c>
      <c r="D7" s="142" t="s">
        <v>33</v>
      </c>
      <c r="E7" s="6"/>
      <c r="F7" s="6"/>
      <c r="G7" s="101"/>
    </row>
    <row r="8" spans="1:7" x14ac:dyDescent="0.25">
      <c r="A8" s="7" t="s">
        <v>6</v>
      </c>
      <c r="B8" s="143"/>
      <c r="C8" s="143"/>
      <c r="D8" s="143"/>
      <c r="E8" s="7"/>
      <c r="F8" s="7"/>
      <c r="G8" s="101"/>
    </row>
    <row r="9" spans="1:7" x14ac:dyDescent="0.25">
      <c r="A9" s="5" t="s">
        <v>7</v>
      </c>
      <c r="B9" s="142">
        <v>33</v>
      </c>
      <c r="C9" s="142">
        <v>35</v>
      </c>
      <c r="D9" s="142">
        <v>35.1</v>
      </c>
      <c r="E9" s="6"/>
      <c r="F9" s="6"/>
      <c r="G9" s="166"/>
    </row>
    <row r="10" spans="1:7" x14ac:dyDescent="0.25">
      <c r="A10" s="5" t="s">
        <v>8</v>
      </c>
      <c r="B10" s="142">
        <v>47.7</v>
      </c>
      <c r="C10" s="142">
        <v>44.1</v>
      </c>
      <c r="D10" s="142">
        <v>44.8</v>
      </c>
      <c r="E10" s="6"/>
      <c r="F10" s="6"/>
      <c r="G10" s="166"/>
    </row>
    <row r="11" spans="1:7" x14ac:dyDescent="0.25">
      <c r="A11" s="2" t="s">
        <v>9</v>
      </c>
      <c r="B11" s="144">
        <v>4.9000000000000004</v>
      </c>
      <c r="C11" s="144">
        <v>4.5999999999999996</v>
      </c>
      <c r="D11" s="144">
        <v>4.7</v>
      </c>
      <c r="E11" s="2"/>
      <c r="F11" s="2"/>
      <c r="G11" s="166"/>
    </row>
    <row r="12" spans="1:7" x14ac:dyDescent="0.25">
      <c r="A12" s="2" t="s">
        <v>10</v>
      </c>
      <c r="B12" s="144">
        <v>3.5</v>
      </c>
      <c r="C12" s="144">
        <v>6.1</v>
      </c>
      <c r="D12" s="144">
        <v>6.7</v>
      </c>
      <c r="E12" s="2"/>
      <c r="F12" s="2"/>
      <c r="G12" s="166"/>
    </row>
    <row r="13" spans="1:7" x14ac:dyDescent="0.25">
      <c r="A13" s="2" t="s">
        <v>11</v>
      </c>
      <c r="B13" s="144">
        <v>10.9</v>
      </c>
      <c r="C13" s="144">
        <v>10.200000000000017</v>
      </c>
      <c r="D13" s="144">
        <v>8.6999999999999886</v>
      </c>
      <c r="E13" s="2"/>
      <c r="F13" s="2"/>
      <c r="G13" s="103"/>
    </row>
    <row r="14" spans="1:7" x14ac:dyDescent="0.25">
      <c r="A14" s="3" t="s">
        <v>12</v>
      </c>
      <c r="B14" s="145"/>
      <c r="C14" s="145"/>
      <c r="D14" s="145"/>
      <c r="E14" s="3"/>
      <c r="F14" s="3"/>
      <c r="G14" s="72"/>
    </row>
    <row r="15" spans="1:7" x14ac:dyDescent="0.25">
      <c r="A15" s="2" t="s">
        <v>13</v>
      </c>
      <c r="B15" s="146">
        <v>18725000</v>
      </c>
      <c r="C15" s="146">
        <v>16908000</v>
      </c>
      <c r="D15" s="146">
        <v>15369000</v>
      </c>
      <c r="E15" s="2"/>
      <c r="F15" s="2"/>
      <c r="G15" s="72"/>
    </row>
    <row r="16" spans="1:7" x14ac:dyDescent="0.25">
      <c r="A16" s="2" t="s">
        <v>14</v>
      </c>
      <c r="B16" s="146">
        <v>10493000</v>
      </c>
      <c r="C16" s="146">
        <v>7724000</v>
      </c>
      <c r="D16" s="146">
        <v>6006000</v>
      </c>
      <c r="E16" s="2"/>
      <c r="F16" s="2"/>
      <c r="G16" s="72"/>
    </row>
    <row r="17" spans="1:7" x14ac:dyDescent="0.25">
      <c r="A17" s="2" t="s">
        <v>15</v>
      </c>
      <c r="B17" s="146">
        <v>1300</v>
      </c>
      <c r="C17" s="146"/>
      <c r="D17" s="146"/>
      <c r="E17" s="2"/>
      <c r="F17" s="2"/>
      <c r="G17" s="72"/>
    </row>
    <row r="18" spans="1:7" x14ac:dyDescent="0.25">
      <c r="A18" s="2"/>
      <c r="B18" s="147"/>
      <c r="C18" s="147"/>
      <c r="D18" s="147"/>
      <c r="E18" s="2"/>
      <c r="F18" s="2"/>
      <c r="G18" s="72"/>
    </row>
    <row r="19" spans="1:7" x14ac:dyDescent="0.25">
      <c r="A19" s="7" t="s">
        <v>16</v>
      </c>
      <c r="B19" s="143"/>
      <c r="C19" s="143"/>
      <c r="D19" s="143"/>
      <c r="E19" s="3"/>
      <c r="F19" s="3"/>
      <c r="G19" s="72"/>
    </row>
    <row r="20" spans="1:7" x14ac:dyDescent="0.25">
      <c r="A20" s="6" t="s">
        <v>2</v>
      </c>
      <c r="B20" s="142" t="s">
        <v>33</v>
      </c>
      <c r="C20" s="142" t="s">
        <v>33</v>
      </c>
      <c r="D20" s="142" t="s">
        <v>33</v>
      </c>
      <c r="E20" s="6"/>
      <c r="F20" s="6"/>
      <c r="G20" s="72"/>
    </row>
    <row r="21" spans="1:7" x14ac:dyDescent="0.25">
      <c r="A21" s="6" t="s">
        <v>17</v>
      </c>
      <c r="B21" s="142" t="s">
        <v>33</v>
      </c>
      <c r="C21" s="142" t="s">
        <v>33</v>
      </c>
      <c r="D21" s="142" t="s">
        <v>33</v>
      </c>
      <c r="E21" s="6"/>
      <c r="F21" s="6"/>
      <c r="G21" s="72"/>
    </row>
    <row r="22" spans="1:7" x14ac:dyDescent="0.25">
      <c r="A22" s="6"/>
      <c r="B22" s="148"/>
      <c r="C22" s="148"/>
      <c r="D22" s="148"/>
      <c r="E22" s="6"/>
      <c r="F22" s="6"/>
      <c r="G22" s="72"/>
    </row>
    <row r="23" spans="1:7" x14ac:dyDescent="0.25">
      <c r="A23" s="7" t="s">
        <v>18</v>
      </c>
      <c r="B23" s="143"/>
      <c r="C23" s="143"/>
      <c r="D23" s="143"/>
      <c r="E23" s="3"/>
      <c r="F23" s="3"/>
      <c r="G23" s="72"/>
    </row>
    <row r="24" spans="1:7" x14ac:dyDescent="0.25">
      <c r="A24" s="6" t="s">
        <v>2</v>
      </c>
      <c r="B24" s="142" t="s">
        <v>33</v>
      </c>
      <c r="C24" s="142" t="s">
        <v>33</v>
      </c>
      <c r="D24" s="142" t="s">
        <v>33</v>
      </c>
      <c r="E24" s="6"/>
      <c r="F24" s="6"/>
      <c r="G24" s="72"/>
    </row>
    <row r="25" spans="1:7" x14ac:dyDescent="0.25">
      <c r="A25" s="6" t="s">
        <v>17</v>
      </c>
      <c r="B25" s="142" t="s">
        <v>33</v>
      </c>
      <c r="C25" s="142" t="s">
        <v>33</v>
      </c>
      <c r="D25" s="142" t="s">
        <v>33</v>
      </c>
      <c r="E25" s="6"/>
      <c r="F25" s="6"/>
      <c r="G25" s="72"/>
    </row>
    <row r="26" spans="1:7" x14ac:dyDescent="0.25">
      <c r="A26" s="6"/>
      <c r="B26" s="148"/>
      <c r="C26" s="148"/>
      <c r="D26" s="148"/>
      <c r="E26" s="6"/>
      <c r="F26" s="6"/>
      <c r="G26" s="72"/>
    </row>
    <row r="27" spans="1:7" x14ac:dyDescent="0.25">
      <c r="A27" s="7" t="s">
        <v>19</v>
      </c>
      <c r="B27" s="143"/>
      <c r="C27" s="143"/>
      <c r="D27" s="143"/>
      <c r="E27" s="3"/>
      <c r="F27" s="3"/>
      <c r="G27" s="72"/>
    </row>
    <row r="28" spans="1:7" x14ac:dyDescent="0.25">
      <c r="A28" s="6" t="s">
        <v>2</v>
      </c>
      <c r="B28" s="142" t="s">
        <v>33</v>
      </c>
      <c r="C28" s="142" t="s">
        <v>33</v>
      </c>
      <c r="D28" s="142" t="s">
        <v>33</v>
      </c>
      <c r="E28" s="6"/>
      <c r="F28" s="6"/>
      <c r="G28" s="72"/>
    </row>
    <row r="29" spans="1:7" x14ac:dyDescent="0.25">
      <c r="A29" s="6" t="s">
        <v>17</v>
      </c>
      <c r="B29" s="142" t="s">
        <v>33</v>
      </c>
      <c r="C29" s="142" t="s">
        <v>33</v>
      </c>
      <c r="D29" s="142" t="s">
        <v>33</v>
      </c>
      <c r="E29" s="6"/>
      <c r="F29" s="6"/>
      <c r="G29" s="72"/>
    </row>
    <row r="30" spans="1:7" x14ac:dyDescent="0.25">
      <c r="B30" s="74"/>
      <c r="C30" s="74"/>
      <c r="D30" s="74"/>
      <c r="G30" s="72"/>
    </row>
    <row r="31" spans="1:7" x14ac:dyDescent="0.25">
      <c r="G31" s="83"/>
    </row>
    <row r="32" spans="1:7" x14ac:dyDescent="0.25">
      <c r="G32" s="41"/>
    </row>
  </sheetData>
  <pageMargins left="0.7" right="0.7" top="0.75" bottom="0.75" header="0.3" footer="0.3"/>
  <pageSetup paperSize="9" orientation="landscape"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40"/>
  <sheetViews>
    <sheetView workbookViewId="0">
      <selection activeCell="E65" sqref="E65"/>
    </sheetView>
  </sheetViews>
  <sheetFormatPr defaultRowHeight="15" x14ac:dyDescent="0.25"/>
  <cols>
    <col min="1" max="1" width="70.7109375" bestFit="1" customWidth="1"/>
  </cols>
  <sheetData>
    <row r="1" spans="1:16" s="37" customFormat="1" x14ac:dyDescent="0.25">
      <c r="A1" s="41" t="s">
        <v>90</v>
      </c>
      <c r="B1" s="41"/>
    </row>
    <row r="2" spans="1:16" s="37" customFormat="1" x14ac:dyDescent="0.25">
      <c r="A2" s="42" t="s">
        <v>95</v>
      </c>
      <c r="B2" s="173">
        <v>0.76400000000000001</v>
      </c>
      <c r="C2" s="62"/>
      <c r="D2" s="62"/>
      <c r="E2" s="62"/>
      <c r="F2" s="62"/>
      <c r="G2" s="62"/>
      <c r="H2" s="62"/>
      <c r="I2" s="62"/>
      <c r="J2" s="62"/>
      <c r="K2" s="62"/>
      <c r="L2" s="62"/>
      <c r="M2" s="62"/>
      <c r="N2" s="62"/>
      <c r="O2" s="62"/>
      <c r="P2" s="62"/>
    </row>
    <row r="3" spans="1:16" s="37" customFormat="1" x14ac:dyDescent="0.25">
      <c r="A3" s="42" t="s">
        <v>4</v>
      </c>
      <c r="B3" s="173">
        <v>0.23599999999999999</v>
      </c>
      <c r="C3" s="62"/>
      <c r="D3" s="62"/>
      <c r="E3" s="62"/>
      <c r="F3" s="62"/>
      <c r="G3" s="100"/>
      <c r="H3" s="100"/>
      <c r="I3" s="100"/>
      <c r="J3" s="62"/>
      <c r="K3" s="62"/>
      <c r="L3" s="62"/>
      <c r="M3" s="62"/>
      <c r="N3" s="62"/>
      <c r="O3" s="62"/>
      <c r="P3" s="62"/>
    </row>
    <row r="4" spans="1:16" s="37" customFormat="1" x14ac:dyDescent="0.25">
      <c r="A4" s="42"/>
      <c r="B4" s="173"/>
      <c r="C4" s="62"/>
      <c r="D4" s="62"/>
      <c r="E4" s="62"/>
      <c r="F4" s="62"/>
      <c r="G4" s="100"/>
      <c r="H4" s="100"/>
      <c r="I4" s="100"/>
      <c r="J4" s="62"/>
      <c r="K4" s="62"/>
      <c r="L4" s="62"/>
      <c r="M4" s="62"/>
      <c r="N4" s="62"/>
      <c r="O4" s="62"/>
      <c r="P4" s="62"/>
    </row>
    <row r="5" spans="1:16" s="37" customFormat="1" x14ac:dyDescent="0.25">
      <c r="A5" s="42"/>
      <c r="B5" s="173"/>
      <c r="C5" s="62"/>
      <c r="D5" s="62"/>
      <c r="E5" s="62"/>
      <c r="F5" s="62"/>
      <c r="G5" s="100"/>
      <c r="H5" s="100"/>
      <c r="I5" s="100"/>
      <c r="J5" s="62"/>
      <c r="K5" s="62"/>
      <c r="L5" s="62"/>
      <c r="M5" s="62"/>
      <c r="N5" s="62"/>
      <c r="O5" s="62"/>
      <c r="P5" s="62"/>
    </row>
    <row r="6" spans="1:16" s="37" customFormat="1" x14ac:dyDescent="0.25">
      <c r="A6" s="42"/>
      <c r="B6" s="173"/>
      <c r="C6" s="62"/>
      <c r="D6" s="62"/>
      <c r="E6" s="62"/>
      <c r="F6" s="62"/>
      <c r="G6" s="100"/>
      <c r="H6" s="100"/>
      <c r="I6" s="100"/>
      <c r="J6" s="62"/>
      <c r="K6" s="62"/>
      <c r="L6" s="62"/>
      <c r="M6" s="62"/>
      <c r="N6" s="62"/>
      <c r="O6" s="62"/>
      <c r="P6" s="62"/>
    </row>
    <row r="7" spans="1:16" s="37" customFormat="1" x14ac:dyDescent="0.25">
      <c r="A7" s="42"/>
      <c r="B7" s="173"/>
      <c r="C7" s="62"/>
      <c r="D7" s="62"/>
      <c r="E7" s="62"/>
      <c r="F7" s="62"/>
      <c r="G7" s="100"/>
      <c r="H7" s="100"/>
      <c r="I7" s="100"/>
      <c r="J7" s="62"/>
      <c r="K7" s="62"/>
      <c r="L7" s="62"/>
      <c r="M7" s="62"/>
      <c r="N7" s="62"/>
      <c r="O7" s="62"/>
      <c r="P7" s="62"/>
    </row>
    <row r="8" spans="1:16" s="37" customFormat="1" x14ac:dyDescent="0.25">
      <c r="A8" s="42"/>
      <c r="B8" s="173"/>
      <c r="C8" s="62"/>
      <c r="D8" s="62"/>
      <c r="E8" s="62"/>
      <c r="F8" s="62"/>
      <c r="G8" s="100"/>
      <c r="H8" s="100"/>
      <c r="I8" s="100"/>
      <c r="J8" s="62"/>
      <c r="K8" s="62"/>
      <c r="L8" s="62"/>
      <c r="M8" s="62"/>
      <c r="N8" s="62"/>
      <c r="O8" s="62"/>
      <c r="P8" s="62"/>
    </row>
    <row r="9" spans="1:16" s="37" customFormat="1" x14ac:dyDescent="0.25">
      <c r="A9" s="42"/>
      <c r="B9" s="173"/>
      <c r="C9" s="62"/>
      <c r="D9" s="62"/>
      <c r="E9" s="62"/>
      <c r="F9" s="62"/>
      <c r="G9" s="100"/>
      <c r="H9" s="100"/>
      <c r="I9" s="100"/>
      <c r="J9" s="62"/>
      <c r="K9" s="62"/>
      <c r="L9" s="62"/>
      <c r="M9" s="62"/>
      <c r="N9" s="62"/>
      <c r="O9" s="62"/>
      <c r="P9" s="62"/>
    </row>
    <row r="10" spans="1:16" s="37" customFormat="1" x14ac:dyDescent="0.25">
      <c r="A10" s="42"/>
      <c r="B10" s="173"/>
      <c r="C10" s="62"/>
      <c r="D10" s="62"/>
      <c r="E10" s="62"/>
      <c r="F10" s="62"/>
      <c r="G10" s="100"/>
      <c r="H10" s="100"/>
      <c r="I10" s="100"/>
      <c r="J10" s="62"/>
      <c r="K10" s="62"/>
      <c r="L10" s="62"/>
      <c r="M10" s="62"/>
      <c r="N10" s="62"/>
      <c r="O10" s="62"/>
      <c r="P10" s="62"/>
    </row>
    <row r="11" spans="1:16" s="37" customFormat="1" x14ac:dyDescent="0.25">
      <c r="A11" s="42"/>
      <c r="B11" s="173"/>
      <c r="C11" s="62"/>
      <c r="D11" s="62"/>
      <c r="E11" s="62"/>
      <c r="F11" s="62"/>
      <c r="G11" s="100"/>
      <c r="H11" s="100"/>
      <c r="I11" s="100"/>
      <c r="J11" s="62"/>
      <c r="K11" s="62"/>
      <c r="L11" s="62"/>
      <c r="M11" s="62"/>
      <c r="N11" s="62"/>
      <c r="O11" s="62"/>
      <c r="P11" s="62"/>
    </row>
    <row r="12" spans="1:16" s="37" customFormat="1" x14ac:dyDescent="0.25">
      <c r="A12" s="42"/>
      <c r="B12" s="173"/>
      <c r="C12" s="62"/>
      <c r="D12" s="62"/>
      <c r="E12" s="62"/>
      <c r="F12" s="62"/>
      <c r="G12" s="100"/>
      <c r="H12" s="100"/>
      <c r="I12" s="100"/>
      <c r="J12" s="62"/>
      <c r="K12" s="62"/>
      <c r="L12" s="62"/>
      <c r="M12" s="62"/>
      <c r="N12" s="62"/>
      <c r="O12" s="62"/>
      <c r="P12" s="62"/>
    </row>
    <row r="13" spans="1:16" s="37" customFormat="1" x14ac:dyDescent="0.25">
      <c r="A13" s="42"/>
      <c r="B13" s="173"/>
      <c r="C13" s="62"/>
      <c r="D13" s="62"/>
      <c r="E13" s="62"/>
      <c r="F13" s="62"/>
      <c r="G13" s="100"/>
      <c r="H13" s="100"/>
      <c r="I13" s="100"/>
      <c r="J13" s="62"/>
      <c r="K13" s="62"/>
      <c r="L13" s="62"/>
      <c r="M13" s="62"/>
      <c r="N13" s="62"/>
      <c r="O13" s="62"/>
      <c r="P13" s="62"/>
    </row>
    <row r="14" spans="1:16" s="37" customFormat="1" x14ac:dyDescent="0.25">
      <c r="A14" s="42"/>
      <c r="B14" s="173"/>
      <c r="C14" s="62"/>
      <c r="D14" s="62"/>
      <c r="E14" s="62"/>
      <c r="F14" s="62"/>
      <c r="G14" s="100"/>
      <c r="H14" s="100"/>
      <c r="I14" s="100"/>
      <c r="J14" s="62"/>
      <c r="K14" s="62"/>
      <c r="L14" s="62"/>
      <c r="M14" s="62"/>
      <c r="N14" s="62"/>
      <c r="O14" s="62"/>
      <c r="P14" s="62"/>
    </row>
    <row r="15" spans="1:16" s="37" customFormat="1" x14ac:dyDescent="0.25">
      <c r="A15" s="42"/>
      <c r="B15" s="173"/>
      <c r="C15" s="62"/>
      <c r="D15" s="62"/>
      <c r="E15" s="62"/>
      <c r="F15" s="62"/>
      <c r="G15" s="100"/>
      <c r="H15" s="100"/>
      <c r="I15" s="100"/>
      <c r="J15" s="62"/>
      <c r="K15" s="62"/>
      <c r="L15" s="62"/>
      <c r="M15" s="62"/>
      <c r="N15" s="62"/>
      <c r="O15" s="62"/>
      <c r="P15" s="62"/>
    </row>
    <row r="16" spans="1:16" s="37" customFormat="1" x14ac:dyDescent="0.25">
      <c r="A16" s="42"/>
      <c r="B16" s="173"/>
      <c r="C16" s="62"/>
      <c r="D16" s="62"/>
      <c r="E16" s="62"/>
      <c r="F16" s="62"/>
      <c r="G16" s="100"/>
      <c r="H16" s="100"/>
      <c r="I16" s="100"/>
      <c r="J16" s="62"/>
      <c r="K16" s="62"/>
      <c r="L16" s="62"/>
      <c r="M16" s="62"/>
      <c r="N16" s="62"/>
      <c r="O16" s="62"/>
      <c r="P16" s="62"/>
    </row>
    <row r="17" spans="1:16" s="37" customFormat="1" x14ac:dyDescent="0.25">
      <c r="A17" s="42"/>
      <c r="B17" s="173"/>
      <c r="C17" s="62"/>
      <c r="D17" s="62"/>
      <c r="E17" s="62"/>
      <c r="F17" s="62"/>
      <c r="G17" s="100"/>
      <c r="H17" s="100"/>
      <c r="I17" s="100"/>
      <c r="J17" s="62"/>
      <c r="K17" s="62"/>
      <c r="L17" s="62"/>
      <c r="M17" s="62"/>
      <c r="N17" s="62"/>
      <c r="O17" s="62"/>
      <c r="P17" s="62"/>
    </row>
    <row r="18" spans="1:16" s="37" customFormat="1" x14ac:dyDescent="0.25">
      <c r="A18" s="42"/>
      <c r="B18" s="173"/>
      <c r="C18" s="62"/>
      <c r="D18" s="62"/>
      <c r="E18" s="62"/>
      <c r="F18" s="62"/>
      <c r="G18" s="100"/>
      <c r="H18" s="100"/>
      <c r="I18" s="100"/>
      <c r="J18" s="62"/>
      <c r="K18" s="62"/>
      <c r="L18" s="62"/>
      <c r="M18" s="62"/>
      <c r="N18" s="62"/>
      <c r="O18" s="62"/>
      <c r="P18" s="62"/>
    </row>
    <row r="19" spans="1:16" s="37" customFormat="1" x14ac:dyDescent="0.25">
      <c r="C19" s="62"/>
      <c r="D19" s="62"/>
      <c r="E19" s="62"/>
      <c r="F19" s="62"/>
      <c r="G19" s="97"/>
      <c r="H19" s="100"/>
      <c r="I19" s="100"/>
      <c r="J19" s="62"/>
      <c r="K19" s="62"/>
      <c r="L19" s="62"/>
      <c r="M19" s="62"/>
      <c r="N19" s="62"/>
      <c r="O19" s="62"/>
      <c r="P19" s="62"/>
    </row>
    <row r="20" spans="1:16" s="37" customFormat="1" x14ac:dyDescent="0.25">
      <c r="C20" s="62"/>
      <c r="D20" s="62"/>
      <c r="E20" s="62"/>
      <c r="G20" s="97"/>
      <c r="H20" s="100"/>
      <c r="I20" s="100"/>
      <c r="J20" s="62"/>
      <c r="K20" s="62"/>
      <c r="L20" s="62"/>
      <c r="M20" s="62"/>
      <c r="N20" s="62"/>
      <c r="O20" s="62"/>
      <c r="P20" s="62"/>
    </row>
    <row r="21" spans="1:16" s="37" customFormat="1" x14ac:dyDescent="0.25">
      <c r="C21" s="62"/>
      <c r="D21" s="62"/>
      <c r="E21" s="62"/>
      <c r="G21" s="97"/>
      <c r="H21" s="100"/>
      <c r="I21" s="100"/>
      <c r="J21" s="62"/>
      <c r="K21" s="62"/>
      <c r="L21" s="62"/>
      <c r="M21" s="62"/>
      <c r="N21" s="62"/>
      <c r="O21" s="62"/>
      <c r="P21" s="62"/>
    </row>
    <row r="22" spans="1:16" s="37" customFormat="1" x14ac:dyDescent="0.25">
      <c r="C22" s="62"/>
      <c r="G22" s="97"/>
      <c r="H22" s="100"/>
      <c r="I22" s="100"/>
    </row>
    <row r="23" spans="1:16" s="37" customFormat="1" x14ac:dyDescent="0.25">
      <c r="C23" s="62"/>
      <c r="G23" s="97"/>
      <c r="H23" s="100"/>
      <c r="I23" s="100"/>
    </row>
    <row r="24" spans="1:16" s="37" customFormat="1" x14ac:dyDescent="0.25">
      <c r="C24" s="62"/>
      <c r="G24" s="97"/>
      <c r="H24" s="100"/>
      <c r="I24" s="100"/>
    </row>
    <row r="25" spans="1:16" s="37" customFormat="1" x14ac:dyDescent="0.25">
      <c r="A25" s="40"/>
      <c r="B25" s="175"/>
      <c r="C25" s="62"/>
      <c r="G25" s="97"/>
      <c r="H25" s="100"/>
      <c r="I25" s="100"/>
    </row>
    <row r="26" spans="1:16" s="37" customFormat="1" x14ac:dyDescent="0.25">
      <c r="A26" s="40"/>
      <c r="B26" s="175"/>
      <c r="C26" s="62"/>
      <c r="G26" s="97"/>
      <c r="H26" s="100"/>
      <c r="I26" s="100"/>
    </row>
    <row r="27" spans="1:16" s="37" customFormat="1" x14ac:dyDescent="0.25">
      <c r="A27" s="40"/>
      <c r="B27" s="175"/>
      <c r="C27" s="62"/>
      <c r="G27" s="97"/>
      <c r="H27" s="100"/>
      <c r="I27" s="100"/>
    </row>
    <row r="28" spans="1:16" s="37" customFormat="1" x14ac:dyDescent="0.25">
      <c r="A28" s="40"/>
      <c r="B28" s="175"/>
      <c r="C28" s="62"/>
      <c r="G28" s="97"/>
      <c r="H28" s="100"/>
      <c r="I28" s="100"/>
    </row>
    <row r="29" spans="1:16" s="37" customFormat="1" x14ac:dyDescent="0.25">
      <c r="A29" s="40"/>
      <c r="B29" s="175"/>
      <c r="C29" s="62"/>
      <c r="G29" s="97"/>
      <c r="H29" s="100"/>
      <c r="I29" s="100"/>
    </row>
    <row r="30" spans="1:16" s="37" customFormat="1" x14ac:dyDescent="0.25">
      <c r="A30" s="40"/>
      <c r="B30" s="175"/>
      <c r="C30" s="62"/>
      <c r="G30" s="97"/>
      <c r="H30" s="100"/>
      <c r="I30" s="100"/>
    </row>
    <row r="31" spans="1:16" s="37" customFormat="1" x14ac:dyDescent="0.25">
      <c r="A31" s="40"/>
      <c r="B31" s="175"/>
      <c r="C31" s="62"/>
      <c r="G31" s="97"/>
      <c r="H31" s="100"/>
      <c r="I31" s="100"/>
    </row>
    <row r="32" spans="1:16" s="37" customFormat="1" x14ac:dyDescent="0.25">
      <c r="A32" s="40"/>
      <c r="B32" s="175"/>
      <c r="C32" s="62"/>
      <c r="G32" s="97"/>
      <c r="H32" s="100"/>
      <c r="I32" s="100"/>
    </row>
    <row r="33" spans="1:9" s="37" customFormat="1" x14ac:dyDescent="0.25">
      <c r="A33" s="40"/>
      <c r="B33" s="175"/>
      <c r="C33" s="62"/>
      <c r="G33" s="97"/>
      <c r="H33" s="100"/>
      <c r="I33" s="100"/>
    </row>
    <row r="34" spans="1:9" s="37" customFormat="1" x14ac:dyDescent="0.25">
      <c r="A34" s="40"/>
      <c r="B34" s="175"/>
      <c r="C34" s="62"/>
      <c r="G34" s="97"/>
      <c r="H34" s="100"/>
      <c r="I34" s="100"/>
    </row>
    <row r="35" spans="1:9" s="37" customFormat="1" x14ac:dyDescent="0.25">
      <c r="A35" s="39" t="s">
        <v>6</v>
      </c>
      <c r="B35" s="174"/>
      <c r="C35" s="62"/>
      <c r="G35" s="97"/>
      <c r="H35" s="100"/>
      <c r="I35" s="100"/>
    </row>
    <row r="36" spans="1:9" s="37" customFormat="1" x14ac:dyDescent="0.25">
      <c r="A36" s="38" t="s">
        <v>85</v>
      </c>
      <c r="B36" s="175">
        <v>0.314</v>
      </c>
      <c r="C36" s="62"/>
      <c r="G36" s="97"/>
      <c r="H36" s="100"/>
      <c r="I36" s="100"/>
    </row>
    <row r="37" spans="1:9" s="37" customFormat="1" x14ac:dyDescent="0.25">
      <c r="A37" s="38" t="s">
        <v>86</v>
      </c>
      <c r="B37" s="175">
        <v>0.48199999999999998</v>
      </c>
      <c r="C37" s="62"/>
      <c r="G37" s="97"/>
      <c r="H37" s="100"/>
      <c r="I37" s="100"/>
    </row>
    <row r="38" spans="1:9" s="37" customFormat="1" x14ac:dyDescent="0.25">
      <c r="A38" s="40" t="s">
        <v>87</v>
      </c>
      <c r="B38" s="175">
        <v>7.3999999999999996E-2</v>
      </c>
      <c r="C38" s="62"/>
      <c r="G38" s="97"/>
      <c r="H38" s="100"/>
      <c r="I38" s="100"/>
    </row>
    <row r="39" spans="1:9" s="37" customFormat="1" x14ac:dyDescent="0.25">
      <c r="A39" s="40" t="s">
        <v>88</v>
      </c>
      <c r="B39" s="175">
        <v>3.6999999999999998E-2</v>
      </c>
      <c r="C39" s="62"/>
      <c r="G39" s="97"/>
      <c r="H39" s="100"/>
      <c r="I39" s="100"/>
    </row>
    <row r="40" spans="1:9" x14ac:dyDescent="0.25">
      <c r="A40" s="40" t="s">
        <v>89</v>
      </c>
      <c r="B40" s="175">
        <v>9.4E-2</v>
      </c>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0"/>
  <sheetViews>
    <sheetView workbookViewId="0">
      <selection activeCell="A37" sqref="A37"/>
    </sheetView>
  </sheetViews>
  <sheetFormatPr defaultRowHeight="15" x14ac:dyDescent="0.25"/>
  <cols>
    <col min="1" max="1" width="76.42578125" bestFit="1" customWidth="1"/>
  </cols>
  <sheetData>
    <row r="1" spans="1:8" ht="28.5" x14ac:dyDescent="0.45">
      <c r="A1" s="43" t="s">
        <v>37</v>
      </c>
      <c r="B1" s="40"/>
      <c r="C1" s="40"/>
      <c r="D1" s="40"/>
      <c r="E1" s="40"/>
      <c r="F1" s="40"/>
      <c r="G1" s="40"/>
      <c r="H1" s="40"/>
    </row>
    <row r="2" spans="1:8" x14ac:dyDescent="0.25">
      <c r="A2" s="41"/>
      <c r="B2" s="44">
        <v>2015</v>
      </c>
      <c r="C2" s="44">
        <v>2014</v>
      </c>
      <c r="D2" s="44">
        <v>2013</v>
      </c>
      <c r="E2" s="40"/>
      <c r="F2" s="40"/>
      <c r="G2" s="40"/>
      <c r="H2" s="40"/>
    </row>
    <row r="3" spans="1:8" x14ac:dyDescent="0.25">
      <c r="A3" s="41" t="s">
        <v>1</v>
      </c>
      <c r="B3" s="41"/>
      <c r="C3" s="41"/>
      <c r="D3" s="41"/>
      <c r="E3" s="41"/>
      <c r="F3" s="41"/>
      <c r="G3" s="41"/>
      <c r="H3" s="41"/>
    </row>
    <row r="4" spans="1:8" x14ac:dyDescent="0.25">
      <c r="A4" s="38" t="s">
        <v>2</v>
      </c>
      <c r="B4" s="33"/>
      <c r="C4" s="33">
        <f>23.4-2.4</f>
        <v>21</v>
      </c>
      <c r="D4" s="33">
        <f>20.4-2.4</f>
        <v>18</v>
      </c>
      <c r="E4" s="42"/>
      <c r="F4" s="42"/>
      <c r="G4" s="42"/>
      <c r="H4" s="42"/>
    </row>
    <row r="5" spans="1:8" x14ac:dyDescent="0.25">
      <c r="A5" s="42" t="s">
        <v>3</v>
      </c>
      <c r="B5" s="33"/>
      <c r="C5" s="67">
        <v>0.7</v>
      </c>
      <c r="D5" s="67">
        <v>0.74</v>
      </c>
      <c r="E5" s="42"/>
      <c r="F5" s="42"/>
      <c r="G5" s="42"/>
      <c r="H5" s="42"/>
    </row>
    <row r="6" spans="1:8" x14ac:dyDescent="0.25">
      <c r="A6" s="42" t="s">
        <v>4</v>
      </c>
      <c r="B6" s="33"/>
      <c r="C6" s="33" t="s">
        <v>35</v>
      </c>
      <c r="D6" s="33" t="s">
        <v>35</v>
      </c>
      <c r="E6" s="42"/>
      <c r="F6" s="42"/>
      <c r="G6" s="42"/>
      <c r="H6" s="42"/>
    </row>
    <row r="7" spans="1:8" x14ac:dyDescent="0.25">
      <c r="A7" s="42" t="s">
        <v>5</v>
      </c>
      <c r="B7" s="33"/>
      <c r="C7" s="67">
        <v>0.3</v>
      </c>
      <c r="D7" s="67">
        <v>0.26</v>
      </c>
      <c r="E7" s="42"/>
      <c r="F7" s="42"/>
      <c r="G7" s="42"/>
      <c r="H7" s="42"/>
    </row>
    <row r="8" spans="1:8" x14ac:dyDescent="0.25">
      <c r="A8" s="39" t="s">
        <v>6</v>
      </c>
      <c r="B8" s="63"/>
      <c r="C8" s="63"/>
      <c r="D8" s="63"/>
      <c r="E8" s="39"/>
      <c r="F8" s="39"/>
      <c r="G8" s="39"/>
      <c r="H8" s="39"/>
    </row>
    <row r="9" spans="1:8" x14ac:dyDescent="0.25">
      <c r="A9" s="38" t="s">
        <v>7</v>
      </c>
      <c r="B9" s="67">
        <v>0.36</v>
      </c>
      <c r="C9" s="67">
        <v>0.41</v>
      </c>
      <c r="D9" s="67">
        <v>0.42</v>
      </c>
      <c r="E9" s="42"/>
      <c r="F9" s="42"/>
      <c r="G9" s="42"/>
      <c r="H9" s="42"/>
    </row>
    <row r="10" spans="1:8" x14ac:dyDescent="0.25">
      <c r="A10" s="38" t="s">
        <v>8</v>
      </c>
      <c r="B10" s="67">
        <v>0.49</v>
      </c>
      <c r="C10" s="67">
        <v>0.45</v>
      </c>
      <c r="D10" s="67">
        <v>0.45</v>
      </c>
      <c r="E10" s="42"/>
      <c r="F10" s="42"/>
      <c r="G10" s="42"/>
      <c r="H10" s="42"/>
    </row>
    <row r="11" spans="1:8" x14ac:dyDescent="0.25">
      <c r="A11" s="40" t="s">
        <v>9</v>
      </c>
      <c r="B11" s="67">
        <v>0.06</v>
      </c>
      <c r="C11" s="68">
        <v>0.08</v>
      </c>
      <c r="D11" s="68">
        <v>0.05</v>
      </c>
      <c r="E11" s="40"/>
      <c r="F11" s="40"/>
      <c r="G11" s="40"/>
      <c r="H11" s="40"/>
    </row>
    <row r="12" spans="1:8" x14ac:dyDescent="0.25">
      <c r="A12" s="40" t="s">
        <v>10</v>
      </c>
      <c r="B12" s="67">
        <v>0.04</v>
      </c>
      <c r="C12" s="68">
        <v>0.04</v>
      </c>
      <c r="D12" s="68">
        <v>0.04</v>
      </c>
      <c r="E12" s="40"/>
      <c r="F12" s="40"/>
      <c r="G12" s="40"/>
      <c r="H12" s="40"/>
    </row>
    <row r="13" spans="1:8" x14ac:dyDescent="0.25">
      <c r="A13" s="40" t="s">
        <v>11</v>
      </c>
      <c r="B13" s="67">
        <v>0.05</v>
      </c>
      <c r="C13" s="68">
        <v>0.02</v>
      </c>
      <c r="D13" s="68">
        <v>0.04</v>
      </c>
      <c r="E13" s="40"/>
      <c r="F13" s="69"/>
      <c r="G13" s="40"/>
      <c r="H13" s="40"/>
    </row>
    <row r="14" spans="1:8" x14ac:dyDescent="0.25">
      <c r="A14" s="41" t="s">
        <v>12</v>
      </c>
      <c r="B14" s="103"/>
      <c r="C14" s="70"/>
      <c r="D14" s="70"/>
      <c r="E14" s="41"/>
      <c r="F14" s="41"/>
      <c r="G14" s="41"/>
      <c r="H14" s="41"/>
    </row>
    <row r="15" spans="1:8" x14ac:dyDescent="0.25">
      <c r="A15" s="40" t="s">
        <v>13</v>
      </c>
      <c r="B15" s="93"/>
      <c r="C15" s="93">
        <f>940179-9600</f>
        <v>930579</v>
      </c>
      <c r="D15" s="93">
        <f>1002011-9600</f>
        <v>992411</v>
      </c>
      <c r="E15" s="40"/>
      <c r="F15" s="40"/>
      <c r="G15" s="71"/>
      <c r="H15" s="40"/>
    </row>
    <row r="16" spans="1:8" x14ac:dyDescent="0.25">
      <c r="A16" s="40" t="s">
        <v>14</v>
      </c>
      <c r="B16" s="93"/>
      <c r="C16" s="93">
        <f>502574+34591-5400</f>
        <v>531765</v>
      </c>
      <c r="D16" s="93">
        <f>438596+37106-5400</f>
        <v>470302</v>
      </c>
      <c r="E16" s="40"/>
      <c r="F16" s="40"/>
      <c r="G16" s="40"/>
      <c r="H16" s="40"/>
    </row>
    <row r="17" spans="1:8" x14ac:dyDescent="0.25">
      <c r="A17" s="40" t="s">
        <v>15</v>
      </c>
      <c r="B17" s="93"/>
      <c r="C17" s="93">
        <f>198-5</f>
        <v>193</v>
      </c>
      <c r="D17" s="93">
        <f>207-5</f>
        <v>202</v>
      </c>
      <c r="E17" s="40"/>
      <c r="F17" s="40"/>
      <c r="G17" s="40"/>
      <c r="H17" s="40"/>
    </row>
    <row r="18" spans="1:8" x14ac:dyDescent="0.25">
      <c r="A18" s="40"/>
      <c r="B18" s="72"/>
      <c r="C18" s="72"/>
      <c r="D18" s="72"/>
      <c r="E18" s="40"/>
      <c r="F18" s="40"/>
      <c r="G18" s="40"/>
      <c r="H18" s="40"/>
    </row>
    <row r="19" spans="1:8" x14ac:dyDescent="0.25">
      <c r="A19" s="39" t="s">
        <v>16</v>
      </c>
      <c r="B19" s="63"/>
      <c r="C19" s="63"/>
      <c r="D19" s="63"/>
      <c r="E19" s="41"/>
      <c r="F19" s="41"/>
      <c r="G19" s="41"/>
      <c r="H19" s="41"/>
    </row>
    <row r="20" spans="1:8" x14ac:dyDescent="0.25">
      <c r="A20" s="42" t="s">
        <v>2</v>
      </c>
      <c r="B20" s="33"/>
      <c r="C20" s="33"/>
      <c r="D20" s="33"/>
      <c r="E20" s="42"/>
      <c r="F20" s="42"/>
      <c r="G20" s="42"/>
      <c r="H20" s="42"/>
    </row>
    <row r="21" spans="1:8" x14ac:dyDescent="0.25">
      <c r="A21" s="42" t="s">
        <v>17</v>
      </c>
      <c r="B21" s="33"/>
      <c r="C21" s="33"/>
      <c r="D21" s="33"/>
      <c r="E21" s="42"/>
      <c r="F21" s="42"/>
      <c r="G21" s="42"/>
      <c r="H21" s="42"/>
    </row>
    <row r="22" spans="1:8" x14ac:dyDescent="0.25">
      <c r="A22" s="42"/>
      <c r="B22" s="73"/>
      <c r="C22" s="73"/>
      <c r="D22" s="73"/>
      <c r="E22" s="42"/>
      <c r="F22" s="42"/>
      <c r="G22" s="42"/>
      <c r="H22" s="42"/>
    </row>
    <row r="23" spans="1:8" x14ac:dyDescent="0.25">
      <c r="A23" s="39" t="s">
        <v>18</v>
      </c>
      <c r="B23" s="63"/>
      <c r="C23" s="63"/>
      <c r="D23" s="63"/>
      <c r="E23" s="41"/>
      <c r="F23" s="41"/>
      <c r="G23" s="41"/>
      <c r="H23" s="41"/>
    </row>
    <row r="24" spans="1:8" x14ac:dyDescent="0.25">
      <c r="A24" s="42" t="s">
        <v>2</v>
      </c>
      <c r="B24" s="33"/>
      <c r="C24" s="33"/>
      <c r="D24" s="33"/>
      <c r="E24" s="42"/>
      <c r="F24" s="42"/>
      <c r="G24" s="42"/>
      <c r="H24" s="42"/>
    </row>
    <row r="25" spans="1:8" x14ac:dyDescent="0.25">
      <c r="A25" s="42" t="s">
        <v>17</v>
      </c>
      <c r="B25" s="33"/>
      <c r="C25" s="33"/>
      <c r="D25" s="33"/>
      <c r="E25" s="42"/>
      <c r="F25" s="42"/>
      <c r="G25" s="42"/>
      <c r="H25" s="42"/>
    </row>
    <row r="26" spans="1:8" x14ac:dyDescent="0.25">
      <c r="A26" s="42"/>
      <c r="B26" s="73"/>
      <c r="C26" s="73"/>
      <c r="D26" s="73"/>
      <c r="E26" s="42"/>
      <c r="F26" s="42"/>
      <c r="G26" s="42"/>
      <c r="H26" s="42"/>
    </row>
    <row r="27" spans="1:8" x14ac:dyDescent="0.25">
      <c r="A27" s="39" t="s">
        <v>19</v>
      </c>
      <c r="B27" s="63"/>
      <c r="C27" s="63"/>
      <c r="D27" s="63"/>
      <c r="E27" s="41"/>
      <c r="F27" s="41"/>
      <c r="G27" s="41"/>
      <c r="H27" s="41"/>
    </row>
    <row r="28" spans="1:8" x14ac:dyDescent="0.25">
      <c r="A28" s="42" t="s">
        <v>2</v>
      </c>
      <c r="B28" s="33"/>
      <c r="C28" s="33"/>
      <c r="D28" s="33"/>
      <c r="E28" s="42"/>
      <c r="F28" s="42"/>
      <c r="G28" s="42"/>
      <c r="H28" s="42"/>
    </row>
    <row r="29" spans="1:8" x14ac:dyDescent="0.25">
      <c r="A29" s="42" t="s">
        <v>17</v>
      </c>
      <c r="B29" s="33"/>
      <c r="C29" s="33"/>
      <c r="D29" s="33"/>
      <c r="E29" s="42"/>
      <c r="F29" s="42"/>
      <c r="G29" s="42"/>
      <c r="H29" s="42"/>
    </row>
    <row r="30" spans="1:8" x14ac:dyDescent="0.25">
      <c r="A30" s="37"/>
      <c r="B30" s="74"/>
      <c r="C30" s="74"/>
      <c r="D30" s="74"/>
      <c r="E30" s="37"/>
      <c r="F30" s="37"/>
      <c r="G30" s="37"/>
      <c r="H30" s="37"/>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9"/>
  <sheetViews>
    <sheetView workbookViewId="0">
      <selection activeCell="A36" sqref="A36"/>
    </sheetView>
  </sheetViews>
  <sheetFormatPr defaultRowHeight="15" x14ac:dyDescent="0.25"/>
  <cols>
    <col min="1" max="1" width="75.5703125" customWidth="1"/>
    <col min="2" max="4" width="12.5703125" bestFit="1" customWidth="1"/>
  </cols>
  <sheetData>
    <row r="1" spans="1:11" ht="28.5" x14ac:dyDescent="0.45">
      <c r="A1" s="43" t="s">
        <v>38</v>
      </c>
      <c r="B1" s="40"/>
      <c r="C1" s="40"/>
      <c r="D1" s="40"/>
      <c r="E1" s="40"/>
      <c r="F1" s="40"/>
      <c r="G1" s="40"/>
      <c r="H1" s="40"/>
      <c r="I1" s="40"/>
      <c r="J1" s="40"/>
      <c r="K1" s="40"/>
    </row>
    <row r="2" spans="1:11" x14ac:dyDescent="0.25">
      <c r="A2" s="41"/>
      <c r="B2" s="44">
        <v>2015</v>
      </c>
      <c r="C2" s="44">
        <v>2014</v>
      </c>
      <c r="D2" s="44">
        <v>2013</v>
      </c>
      <c r="E2" s="40"/>
      <c r="F2" s="40"/>
      <c r="G2" s="40"/>
      <c r="H2" s="40"/>
      <c r="I2" s="40"/>
      <c r="J2" s="40"/>
      <c r="K2" s="40"/>
    </row>
    <row r="3" spans="1:11" x14ac:dyDescent="0.25">
      <c r="A3" s="41" t="s">
        <v>1</v>
      </c>
      <c r="B3" s="41"/>
      <c r="C3" s="41"/>
      <c r="D3" s="41"/>
      <c r="E3" s="41"/>
      <c r="F3" s="41"/>
      <c r="G3" s="41"/>
      <c r="H3" s="41"/>
      <c r="I3" s="41"/>
      <c r="J3" s="41"/>
      <c r="K3" s="41"/>
    </row>
    <row r="4" spans="1:11" x14ac:dyDescent="0.25">
      <c r="A4" s="38" t="s">
        <v>2</v>
      </c>
      <c r="B4" s="86">
        <v>4.3686721238553403</v>
      </c>
      <c r="C4" s="86">
        <v>3.791967093254526</v>
      </c>
      <c r="D4" s="86">
        <v>3.1381260129970396</v>
      </c>
      <c r="E4" s="42"/>
      <c r="F4" s="42"/>
      <c r="G4" s="42"/>
      <c r="H4" s="42"/>
      <c r="I4" s="42"/>
      <c r="J4" s="42"/>
      <c r="K4" s="42"/>
    </row>
    <row r="5" spans="1:11" x14ac:dyDescent="0.25">
      <c r="A5" s="42" t="s">
        <v>3</v>
      </c>
      <c r="B5" s="33"/>
      <c r="C5" s="33"/>
      <c r="D5" s="33"/>
      <c r="E5" s="42"/>
      <c r="F5" s="42"/>
      <c r="G5" s="42"/>
      <c r="H5" s="42"/>
      <c r="I5" s="42"/>
      <c r="J5" s="42"/>
      <c r="K5" s="42"/>
    </row>
    <row r="6" spans="1:11" x14ac:dyDescent="0.25">
      <c r="A6" s="42" t="s">
        <v>4</v>
      </c>
      <c r="B6" s="33">
        <v>100</v>
      </c>
      <c r="C6" s="33">
        <v>100</v>
      </c>
      <c r="D6" s="33">
        <v>100</v>
      </c>
      <c r="E6" s="42"/>
      <c r="F6" s="198"/>
      <c r="G6" s="42"/>
      <c r="H6" s="42"/>
      <c r="I6" s="42"/>
      <c r="J6" s="42"/>
      <c r="K6" s="42"/>
    </row>
    <row r="7" spans="1:11" x14ac:dyDescent="0.25">
      <c r="A7" s="42" t="s">
        <v>5</v>
      </c>
      <c r="B7" s="33"/>
      <c r="C7" s="33"/>
      <c r="D7" s="33"/>
      <c r="E7" s="42"/>
      <c r="F7" s="42"/>
      <c r="G7" s="42"/>
      <c r="H7" s="42"/>
      <c r="I7" s="42"/>
      <c r="J7" s="42"/>
      <c r="K7" s="42"/>
    </row>
    <row r="8" spans="1:11" x14ac:dyDescent="0.25">
      <c r="A8" s="39" t="s">
        <v>6</v>
      </c>
      <c r="B8" s="63"/>
      <c r="C8" s="63"/>
      <c r="D8" s="63"/>
      <c r="E8" s="39"/>
      <c r="F8" s="39"/>
      <c r="G8" s="39"/>
      <c r="H8" s="39"/>
      <c r="I8" s="39"/>
      <c r="J8" s="39"/>
      <c r="K8" s="39"/>
    </row>
    <row r="9" spans="1:11" x14ac:dyDescent="0.25">
      <c r="A9" s="38" t="s">
        <v>7</v>
      </c>
      <c r="B9" s="33">
        <v>28.44</v>
      </c>
      <c r="C9" s="33">
        <v>28.07</v>
      </c>
      <c r="D9" s="33">
        <v>22.42</v>
      </c>
      <c r="E9" s="42"/>
      <c r="F9" s="42"/>
      <c r="G9" s="42"/>
      <c r="H9" s="42"/>
      <c r="I9" s="42"/>
      <c r="J9" s="42"/>
      <c r="K9" s="42"/>
    </row>
    <row r="10" spans="1:11" x14ac:dyDescent="0.25">
      <c r="A10" s="38" t="s">
        <v>8</v>
      </c>
      <c r="B10" s="33">
        <v>57.17</v>
      </c>
      <c r="C10" s="33">
        <v>57.63</v>
      </c>
      <c r="D10" s="33">
        <v>54.49</v>
      </c>
      <c r="E10" s="42"/>
      <c r="F10" s="42"/>
      <c r="G10" s="42"/>
      <c r="H10" s="42"/>
      <c r="I10" s="42"/>
      <c r="J10" s="42"/>
      <c r="K10" s="42"/>
    </row>
    <row r="11" spans="1:11" x14ac:dyDescent="0.25">
      <c r="A11" s="40" t="s">
        <v>9</v>
      </c>
      <c r="B11" s="34">
        <v>2.19</v>
      </c>
      <c r="C11" s="34">
        <v>2.3199999999999998</v>
      </c>
      <c r="D11" s="162">
        <v>2.4</v>
      </c>
      <c r="E11" s="40"/>
      <c r="F11" s="40"/>
      <c r="G11" s="40"/>
      <c r="H11" s="40"/>
      <c r="I11" s="40"/>
      <c r="J11" s="40"/>
      <c r="K11" s="40"/>
    </row>
    <row r="12" spans="1:11" x14ac:dyDescent="0.25">
      <c r="A12" s="40" t="s">
        <v>10</v>
      </c>
      <c r="B12" s="34">
        <v>12.2</v>
      </c>
      <c r="C12" s="34">
        <v>11.98</v>
      </c>
      <c r="D12" s="34">
        <v>20.69</v>
      </c>
      <c r="E12" s="40"/>
      <c r="F12" s="40"/>
      <c r="G12" s="40"/>
      <c r="H12" s="40"/>
      <c r="I12" s="40"/>
      <c r="J12" s="40"/>
      <c r="K12" s="40"/>
    </row>
    <row r="13" spans="1:11" x14ac:dyDescent="0.25">
      <c r="A13" s="40" t="s">
        <v>11</v>
      </c>
      <c r="B13" s="34"/>
      <c r="C13" s="34"/>
      <c r="D13" s="34"/>
      <c r="E13" s="40"/>
      <c r="F13" s="40"/>
      <c r="G13" s="40"/>
      <c r="H13" s="40"/>
      <c r="I13" s="40"/>
      <c r="J13" s="40"/>
      <c r="K13" s="40"/>
    </row>
    <row r="14" spans="1:11" x14ac:dyDescent="0.25">
      <c r="A14" s="41" t="s">
        <v>12</v>
      </c>
      <c r="B14" s="70"/>
      <c r="C14" s="70"/>
      <c r="D14" s="70"/>
      <c r="E14" s="41"/>
      <c r="F14" s="41"/>
      <c r="G14" s="41"/>
      <c r="H14" s="41"/>
      <c r="I14" s="41"/>
      <c r="J14" s="41"/>
      <c r="K14" s="41"/>
    </row>
    <row r="15" spans="1:11" x14ac:dyDescent="0.25">
      <c r="A15" s="40" t="s">
        <v>13</v>
      </c>
      <c r="B15" s="34">
        <v>3782378</v>
      </c>
      <c r="C15" s="34">
        <v>3691155</v>
      </c>
      <c r="D15" s="34">
        <v>3592082</v>
      </c>
      <c r="E15" s="40"/>
      <c r="F15" s="40"/>
      <c r="G15" s="40"/>
      <c r="H15" s="40"/>
      <c r="I15" s="40"/>
      <c r="J15" s="40"/>
      <c r="K15" s="40"/>
    </row>
    <row r="16" spans="1:11" x14ac:dyDescent="0.25">
      <c r="A16" s="40" t="s">
        <v>14</v>
      </c>
      <c r="B16" s="34"/>
      <c r="C16" s="34"/>
      <c r="D16" s="34"/>
      <c r="E16" s="40"/>
      <c r="F16" s="40"/>
      <c r="G16" s="40"/>
      <c r="H16" s="40"/>
      <c r="I16" s="40"/>
      <c r="J16" s="40"/>
      <c r="K16" s="40"/>
    </row>
    <row r="17" spans="1:11" x14ac:dyDescent="0.25">
      <c r="A17" s="40" t="s">
        <v>15</v>
      </c>
      <c r="B17" s="34">
        <v>18</v>
      </c>
      <c r="C17" s="34">
        <v>18</v>
      </c>
      <c r="D17" s="34">
        <v>18</v>
      </c>
      <c r="E17" s="40"/>
      <c r="F17" s="40"/>
      <c r="G17" s="40"/>
      <c r="H17" s="40"/>
      <c r="I17" s="40"/>
      <c r="J17" s="40"/>
      <c r="K17" s="40"/>
    </row>
    <row r="18" spans="1:11" x14ac:dyDescent="0.25">
      <c r="A18" s="40"/>
      <c r="B18" s="72"/>
      <c r="C18" s="72"/>
      <c r="D18" s="72"/>
      <c r="E18" s="40"/>
      <c r="F18" s="40"/>
      <c r="G18" s="40"/>
      <c r="H18" s="40"/>
      <c r="I18" s="40"/>
      <c r="J18" s="40"/>
      <c r="K18" s="40"/>
    </row>
    <row r="19" spans="1:11" x14ac:dyDescent="0.25">
      <c r="A19" s="39" t="s">
        <v>16</v>
      </c>
      <c r="B19" s="63"/>
      <c r="C19" s="63"/>
      <c r="D19" s="63"/>
      <c r="E19" s="41"/>
      <c r="F19" s="41"/>
      <c r="G19" s="41"/>
      <c r="H19" s="41"/>
      <c r="I19" s="41"/>
      <c r="J19" s="41"/>
      <c r="K19" s="41"/>
    </row>
    <row r="20" spans="1:11" x14ac:dyDescent="0.25">
      <c r="A20" s="42" t="s">
        <v>2</v>
      </c>
      <c r="B20" s="33" t="s">
        <v>33</v>
      </c>
      <c r="C20" s="33" t="s">
        <v>33</v>
      </c>
      <c r="D20" s="33" t="s">
        <v>33</v>
      </c>
      <c r="E20" s="42"/>
      <c r="F20" s="42"/>
      <c r="G20" s="42"/>
      <c r="H20" s="42"/>
      <c r="I20" s="42"/>
      <c r="J20" s="42"/>
      <c r="K20" s="42"/>
    </row>
    <row r="21" spans="1:11" x14ac:dyDescent="0.25">
      <c r="A21" s="42" t="s">
        <v>17</v>
      </c>
      <c r="B21" s="33" t="s">
        <v>33</v>
      </c>
      <c r="C21" s="33" t="s">
        <v>33</v>
      </c>
      <c r="D21" s="33" t="s">
        <v>33</v>
      </c>
      <c r="E21" s="42"/>
      <c r="F21" s="42"/>
      <c r="G21" s="42"/>
      <c r="H21" s="42"/>
      <c r="I21" s="42"/>
      <c r="J21" s="42"/>
      <c r="K21" s="42"/>
    </row>
    <row r="22" spans="1:11" x14ac:dyDescent="0.25">
      <c r="A22" s="42"/>
      <c r="B22" s="73"/>
      <c r="C22" s="73"/>
      <c r="D22" s="73"/>
      <c r="E22" s="42"/>
      <c r="F22" s="42"/>
      <c r="G22" s="42"/>
      <c r="H22" s="42"/>
      <c r="I22" s="42"/>
      <c r="J22" s="42"/>
      <c r="K22" s="42"/>
    </row>
    <row r="23" spans="1:11" x14ac:dyDescent="0.25">
      <c r="A23" s="39" t="s">
        <v>18</v>
      </c>
      <c r="B23" s="63"/>
      <c r="C23" s="63"/>
      <c r="D23" s="63"/>
      <c r="E23" s="41"/>
      <c r="F23" s="41"/>
      <c r="G23" s="41"/>
      <c r="H23" s="41"/>
      <c r="I23" s="41"/>
      <c r="J23" s="41"/>
      <c r="K23" s="41"/>
    </row>
    <row r="24" spans="1:11" x14ac:dyDescent="0.25">
      <c r="A24" s="42" t="s">
        <v>2</v>
      </c>
      <c r="B24" s="33" t="s">
        <v>33</v>
      </c>
      <c r="C24" s="33" t="s">
        <v>33</v>
      </c>
      <c r="D24" s="33" t="s">
        <v>33</v>
      </c>
      <c r="E24" s="42"/>
      <c r="F24" s="42"/>
      <c r="G24" s="42"/>
      <c r="H24" s="42"/>
      <c r="I24" s="42"/>
      <c r="J24" s="42"/>
      <c r="K24" s="42"/>
    </row>
    <row r="25" spans="1:11" x14ac:dyDescent="0.25">
      <c r="A25" s="42" t="s">
        <v>17</v>
      </c>
      <c r="B25" s="33" t="s">
        <v>33</v>
      </c>
      <c r="C25" s="33" t="s">
        <v>33</v>
      </c>
      <c r="D25" s="33" t="s">
        <v>33</v>
      </c>
      <c r="E25" s="42"/>
      <c r="F25" s="42"/>
      <c r="G25" s="42"/>
      <c r="H25" s="42"/>
      <c r="I25" s="42"/>
      <c r="J25" s="42"/>
      <c r="K25" s="42"/>
    </row>
    <row r="26" spans="1:11" x14ac:dyDescent="0.25">
      <c r="A26" s="42"/>
      <c r="B26" s="73"/>
      <c r="C26" s="73"/>
      <c r="D26" s="73"/>
      <c r="E26" s="42"/>
      <c r="F26" s="42"/>
      <c r="G26" s="42"/>
      <c r="H26" s="42"/>
      <c r="I26" s="42"/>
      <c r="J26" s="42"/>
      <c r="K26" s="42"/>
    </row>
    <row r="27" spans="1:11" x14ac:dyDescent="0.25">
      <c r="A27" s="39" t="s">
        <v>19</v>
      </c>
      <c r="B27" s="63"/>
      <c r="C27" s="63"/>
      <c r="D27" s="63"/>
      <c r="E27" s="41"/>
      <c r="F27" s="41"/>
      <c r="G27" s="41"/>
      <c r="H27" s="41"/>
      <c r="I27" s="41"/>
      <c r="J27" s="41"/>
      <c r="K27" s="41"/>
    </row>
    <row r="28" spans="1:11" x14ac:dyDescent="0.25">
      <c r="A28" s="42" t="s">
        <v>2</v>
      </c>
      <c r="B28" s="86">
        <v>0.43430870781202863</v>
      </c>
      <c r="C28" s="86">
        <v>0.39300348189771095</v>
      </c>
      <c r="D28" s="86">
        <v>0.34943067649028797</v>
      </c>
      <c r="E28" s="42"/>
      <c r="F28" s="42"/>
      <c r="G28" s="42"/>
      <c r="H28" s="42"/>
      <c r="I28" s="42"/>
      <c r="J28" s="42"/>
      <c r="K28" s="42"/>
    </row>
    <row r="29" spans="1:11" x14ac:dyDescent="0.25">
      <c r="A29" s="42" t="s">
        <v>17</v>
      </c>
      <c r="B29" s="33">
        <v>604485</v>
      </c>
      <c r="C29" s="33">
        <v>599944</v>
      </c>
      <c r="D29" s="33">
        <v>596083</v>
      </c>
      <c r="E29" s="42"/>
      <c r="F29" s="42"/>
      <c r="G29" s="42"/>
      <c r="H29" s="42"/>
      <c r="I29" s="42"/>
      <c r="J29" s="42"/>
      <c r="K29" s="42"/>
    </row>
    <row r="30" spans="1:11" x14ac:dyDescent="0.25">
      <c r="A30" s="37"/>
      <c r="B30" s="37"/>
      <c r="C30" s="37"/>
      <c r="D30" s="37"/>
      <c r="E30" s="37"/>
      <c r="F30" s="37"/>
      <c r="G30" s="37"/>
      <c r="H30" s="37"/>
      <c r="I30" s="37"/>
      <c r="J30" s="37"/>
      <c r="K30" s="37"/>
    </row>
    <row r="31" spans="1:11" x14ac:dyDescent="0.25">
      <c r="A31" s="37"/>
      <c r="B31" s="37"/>
      <c r="C31" s="37"/>
      <c r="D31" s="37"/>
      <c r="E31" s="37"/>
      <c r="F31" s="37"/>
      <c r="G31" s="37"/>
      <c r="H31" s="37"/>
      <c r="I31" s="37"/>
      <c r="J31" s="37"/>
      <c r="K31" s="37"/>
    </row>
    <row r="32" spans="1:11" x14ac:dyDescent="0.25">
      <c r="A32" s="37"/>
      <c r="B32" s="37"/>
      <c r="C32" s="37"/>
      <c r="D32" s="37"/>
      <c r="E32" s="37"/>
      <c r="F32" s="37"/>
      <c r="G32" s="37"/>
      <c r="H32" s="37"/>
      <c r="I32" s="37"/>
      <c r="J32" s="37"/>
      <c r="K32" s="37"/>
    </row>
    <row r="33" spans="1:11" x14ac:dyDescent="0.25">
      <c r="A33" s="37"/>
      <c r="B33" s="37"/>
      <c r="C33" s="37"/>
      <c r="D33" s="37"/>
      <c r="E33" s="37"/>
      <c r="F33" s="37"/>
      <c r="G33" s="37"/>
      <c r="H33" s="37"/>
      <c r="I33" s="37"/>
      <c r="J33" s="37"/>
      <c r="K33" s="37"/>
    </row>
    <row r="34" spans="1:11" x14ac:dyDescent="0.25">
      <c r="A34" s="37"/>
      <c r="B34" s="37"/>
      <c r="C34" s="37"/>
      <c r="D34" s="37"/>
      <c r="E34" s="37"/>
      <c r="F34" s="37"/>
      <c r="G34" s="37"/>
      <c r="H34" s="37"/>
      <c r="I34" s="37"/>
      <c r="J34" s="37"/>
      <c r="K34" s="37"/>
    </row>
    <row r="35" spans="1:11" x14ac:dyDescent="0.25">
      <c r="A35" s="37"/>
      <c r="B35" s="37"/>
      <c r="C35" s="37"/>
      <c r="D35" s="37"/>
      <c r="E35" s="37"/>
      <c r="F35" s="37"/>
      <c r="G35" s="37"/>
      <c r="H35" s="37"/>
      <c r="I35" s="37"/>
      <c r="J35" s="37"/>
      <c r="K35" s="37"/>
    </row>
    <row r="36" spans="1:11" x14ac:dyDescent="0.25">
      <c r="A36" s="37"/>
      <c r="B36" s="37"/>
      <c r="C36" s="37"/>
      <c r="D36" s="37"/>
      <c r="E36" s="37"/>
      <c r="F36" s="37"/>
      <c r="G36" s="37"/>
      <c r="H36" s="37"/>
      <c r="I36" s="37"/>
      <c r="J36" s="37"/>
      <c r="K36" s="37"/>
    </row>
    <row r="37" spans="1:11" x14ac:dyDescent="0.25">
      <c r="A37" s="37"/>
      <c r="B37" s="37"/>
      <c r="C37" s="37"/>
      <c r="D37" s="37"/>
      <c r="E37" s="37"/>
      <c r="F37" s="37"/>
      <c r="G37" s="37"/>
      <c r="H37" s="37"/>
      <c r="I37" s="37"/>
      <c r="J37" s="37"/>
      <c r="K37" s="37"/>
    </row>
    <row r="38" spans="1:11" x14ac:dyDescent="0.25">
      <c r="A38" s="37"/>
      <c r="B38" s="37"/>
      <c r="C38" s="37"/>
      <c r="D38" s="37"/>
      <c r="E38" s="37"/>
      <c r="F38" s="37"/>
      <c r="G38" s="37"/>
      <c r="H38" s="37"/>
      <c r="I38" s="37"/>
      <c r="J38" s="37"/>
      <c r="K38" s="37"/>
    </row>
    <row r="39" spans="1:11" x14ac:dyDescent="0.25">
      <c r="A39" s="37"/>
      <c r="B39" s="37"/>
      <c r="C39" s="37"/>
      <c r="D39" s="37"/>
      <c r="E39" s="37"/>
      <c r="F39" s="37"/>
      <c r="G39" s="37"/>
      <c r="H39" s="37"/>
      <c r="I39" s="37"/>
      <c r="J39" s="37"/>
      <c r="K39" s="37"/>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9"/>
  <sheetViews>
    <sheetView workbookViewId="0">
      <selection activeCell="D29" sqref="A1:D29"/>
    </sheetView>
  </sheetViews>
  <sheetFormatPr defaultRowHeight="15" x14ac:dyDescent="0.25"/>
  <cols>
    <col min="1" max="1" width="75.28515625" customWidth="1"/>
    <col min="2" max="2" width="12.28515625" bestFit="1" customWidth="1"/>
    <col min="3" max="3" width="11.28515625" customWidth="1"/>
    <col min="4" max="4" width="15" bestFit="1" customWidth="1"/>
  </cols>
  <sheetData>
    <row r="1" spans="1:8" ht="28.5" x14ac:dyDescent="0.45">
      <c r="A1" s="43" t="s">
        <v>20</v>
      </c>
      <c r="B1" s="42"/>
      <c r="C1" s="42"/>
      <c r="D1" s="42"/>
      <c r="E1" s="2"/>
      <c r="F1" s="2"/>
      <c r="G1" s="2"/>
      <c r="H1" s="2"/>
    </row>
    <row r="2" spans="1:8" s="37" customFormat="1" x14ac:dyDescent="0.25">
      <c r="A2" s="41"/>
      <c r="B2" s="44">
        <v>2015</v>
      </c>
      <c r="C2" s="44">
        <v>2014</v>
      </c>
      <c r="D2" s="44">
        <v>2013</v>
      </c>
      <c r="E2" s="40"/>
      <c r="F2" s="40"/>
      <c r="G2" s="40"/>
      <c r="H2" s="40"/>
    </row>
    <row r="3" spans="1:8" x14ac:dyDescent="0.25">
      <c r="A3" s="41" t="s">
        <v>1</v>
      </c>
      <c r="B3" s="41"/>
      <c r="C3" s="41"/>
      <c r="D3" s="41"/>
      <c r="E3" s="3"/>
      <c r="F3" s="3"/>
      <c r="G3" s="3"/>
      <c r="H3" s="3"/>
    </row>
    <row r="4" spans="1:8" x14ac:dyDescent="0.25">
      <c r="A4" s="38" t="s">
        <v>2</v>
      </c>
      <c r="B4" s="33"/>
      <c r="C4" s="149">
        <v>468.45760219570002</v>
      </c>
      <c r="D4" s="149">
        <v>404.25233782129698</v>
      </c>
      <c r="E4" s="6"/>
      <c r="F4" s="6"/>
      <c r="G4" s="6"/>
      <c r="H4" s="6"/>
    </row>
    <row r="5" spans="1:8" x14ac:dyDescent="0.25">
      <c r="A5" s="42" t="s">
        <v>3</v>
      </c>
      <c r="B5" s="33"/>
      <c r="C5" s="33"/>
      <c r="D5" s="33"/>
      <c r="E5" s="6"/>
      <c r="F5" s="6"/>
      <c r="G5" s="6"/>
      <c r="H5" s="6"/>
    </row>
    <row r="6" spans="1:8" x14ac:dyDescent="0.25">
      <c r="A6" s="42" t="s">
        <v>4</v>
      </c>
      <c r="B6" s="33"/>
      <c r="C6" s="33"/>
      <c r="D6" s="33"/>
      <c r="E6" s="6"/>
      <c r="F6" s="6"/>
      <c r="G6" s="6"/>
      <c r="H6" s="6"/>
    </row>
    <row r="7" spans="1:8" x14ac:dyDescent="0.25">
      <c r="A7" s="42" t="s">
        <v>5</v>
      </c>
      <c r="B7" s="33"/>
      <c r="C7" s="33"/>
      <c r="D7" s="33"/>
      <c r="E7" s="6"/>
      <c r="F7" s="6"/>
      <c r="G7" s="6"/>
      <c r="H7" s="6"/>
    </row>
    <row r="8" spans="1:8" x14ac:dyDescent="0.25">
      <c r="A8" s="39" t="s">
        <v>6</v>
      </c>
      <c r="B8" s="63"/>
      <c r="C8" s="63"/>
      <c r="D8" s="63"/>
      <c r="E8" s="7"/>
      <c r="F8" s="7"/>
      <c r="G8" s="7"/>
      <c r="H8" s="7"/>
    </row>
    <row r="9" spans="1:8" x14ac:dyDescent="0.25">
      <c r="A9" s="38" t="s">
        <v>7</v>
      </c>
      <c r="B9" s="153">
        <v>29.59</v>
      </c>
      <c r="C9" s="149">
        <v>30.03236548613356</v>
      </c>
      <c r="D9" s="149">
        <v>29.496483567873838</v>
      </c>
      <c r="E9" s="6"/>
      <c r="F9" s="6"/>
      <c r="G9" s="6"/>
      <c r="H9" s="6"/>
    </row>
    <row r="10" spans="1:8" x14ac:dyDescent="0.25">
      <c r="A10" s="38" t="s">
        <v>8</v>
      </c>
      <c r="B10" s="154">
        <v>39.9</v>
      </c>
      <c r="C10" s="149">
        <v>34.657118276634243</v>
      </c>
      <c r="D10" s="149">
        <v>34.976361456796987</v>
      </c>
      <c r="E10" s="6"/>
      <c r="F10" s="6"/>
      <c r="G10" s="6"/>
      <c r="H10" s="6"/>
    </row>
    <row r="11" spans="1:8" x14ac:dyDescent="0.25">
      <c r="A11" s="42" t="s">
        <v>9</v>
      </c>
      <c r="B11" s="155">
        <v>18.600000000000001</v>
      </c>
      <c r="C11" s="149">
        <v>19.020234599272918</v>
      </c>
      <c r="D11" s="149">
        <v>19.002903930883765</v>
      </c>
      <c r="E11" s="2"/>
      <c r="F11" s="2"/>
      <c r="G11" s="2"/>
      <c r="H11" s="2"/>
    </row>
    <row r="12" spans="1:8" x14ac:dyDescent="0.25">
      <c r="A12" s="42" t="s">
        <v>10</v>
      </c>
      <c r="B12" s="155">
        <v>3.7</v>
      </c>
      <c r="C12" s="149">
        <v>9.3324996336706612</v>
      </c>
      <c r="D12" s="149">
        <v>10.324623639948099</v>
      </c>
      <c r="E12" s="2"/>
      <c r="F12" s="2"/>
      <c r="G12" s="2"/>
      <c r="H12" s="2"/>
    </row>
    <row r="13" spans="1:8" x14ac:dyDescent="0.25">
      <c r="A13" s="42" t="s">
        <v>11</v>
      </c>
      <c r="B13" s="155">
        <v>8.1999999999999993</v>
      </c>
      <c r="C13" s="149">
        <v>6.9577820042886183</v>
      </c>
      <c r="D13" s="149">
        <v>6.1996274044973232</v>
      </c>
      <c r="E13" s="2"/>
      <c r="F13" s="2"/>
      <c r="G13" s="2"/>
      <c r="H13" s="2"/>
    </row>
    <row r="14" spans="1:8" x14ac:dyDescent="0.25">
      <c r="A14" s="41" t="s">
        <v>12</v>
      </c>
      <c r="B14" s="70"/>
      <c r="C14" s="70"/>
      <c r="D14" s="70"/>
      <c r="E14" s="3"/>
      <c r="F14" s="3"/>
      <c r="G14" s="3"/>
      <c r="H14" s="3"/>
    </row>
    <row r="15" spans="1:8" x14ac:dyDescent="0.25">
      <c r="A15" s="42" t="s">
        <v>13</v>
      </c>
      <c r="B15" s="124">
        <v>3729812</v>
      </c>
      <c r="C15" s="124">
        <v>3435204</v>
      </c>
      <c r="D15" s="124">
        <v>3297546</v>
      </c>
      <c r="E15" s="2"/>
      <c r="F15" s="2"/>
      <c r="G15" s="2"/>
      <c r="H15" s="2"/>
    </row>
    <row r="16" spans="1:8" x14ac:dyDescent="0.25">
      <c r="A16" s="42" t="s">
        <v>14</v>
      </c>
      <c r="B16" s="124">
        <v>734767</v>
      </c>
      <c r="C16" s="124">
        <v>808664</v>
      </c>
      <c r="D16" s="124">
        <v>761433</v>
      </c>
      <c r="E16" s="2"/>
      <c r="F16" s="2"/>
      <c r="G16" s="2"/>
      <c r="H16" s="2"/>
    </row>
    <row r="17" spans="1:8" x14ac:dyDescent="0.25">
      <c r="A17" s="42" t="s">
        <v>15</v>
      </c>
      <c r="B17" s="124">
        <v>1705</v>
      </c>
      <c r="C17" s="124">
        <v>1788</v>
      </c>
      <c r="D17" s="124">
        <v>1868</v>
      </c>
      <c r="E17" s="2"/>
      <c r="F17" s="2"/>
      <c r="G17" s="2"/>
      <c r="H17" s="2"/>
    </row>
    <row r="18" spans="1:8" x14ac:dyDescent="0.25">
      <c r="A18" s="42"/>
      <c r="B18" s="201"/>
      <c r="C18" s="201"/>
      <c r="D18" s="201"/>
      <c r="E18" s="2"/>
      <c r="F18" s="202"/>
      <c r="G18" s="2"/>
      <c r="H18" s="2"/>
    </row>
    <row r="19" spans="1:8" x14ac:dyDescent="0.25">
      <c r="A19" s="39" t="s">
        <v>16</v>
      </c>
      <c r="B19" s="63"/>
      <c r="C19" s="63"/>
      <c r="D19" s="63"/>
      <c r="E19" s="3"/>
      <c r="F19" s="3"/>
      <c r="G19" s="3"/>
      <c r="H19" s="3"/>
    </row>
    <row r="20" spans="1:8" x14ac:dyDescent="0.25">
      <c r="A20" s="42" t="s">
        <v>2</v>
      </c>
      <c r="B20" s="33"/>
      <c r="C20" s="33"/>
      <c r="D20" s="33"/>
      <c r="E20" s="6"/>
      <c r="F20" s="6"/>
      <c r="G20" s="6"/>
      <c r="H20" s="6"/>
    </row>
    <row r="21" spans="1:8" x14ac:dyDescent="0.25">
      <c r="A21" s="42" t="s">
        <v>17</v>
      </c>
      <c r="B21" s="33"/>
      <c r="C21" s="33"/>
      <c r="D21" s="33"/>
      <c r="E21" s="6"/>
      <c r="F21" s="6"/>
      <c r="G21" s="6"/>
      <c r="H21" s="6"/>
    </row>
    <row r="22" spans="1:8" x14ac:dyDescent="0.25">
      <c r="A22" s="42"/>
      <c r="B22" s="73"/>
      <c r="C22" s="73"/>
      <c r="D22" s="73"/>
      <c r="E22" s="6"/>
      <c r="F22" s="6"/>
      <c r="G22" s="6"/>
      <c r="H22" s="6"/>
    </row>
    <row r="23" spans="1:8" x14ac:dyDescent="0.25">
      <c r="A23" s="13" t="s">
        <v>18</v>
      </c>
      <c r="B23" s="150"/>
      <c r="C23" s="150"/>
      <c r="D23" s="150"/>
      <c r="E23" s="11"/>
      <c r="F23" s="11"/>
      <c r="G23" s="11"/>
      <c r="H23" s="11"/>
    </row>
    <row r="24" spans="1:8" x14ac:dyDescent="0.25">
      <c r="A24" s="12" t="s">
        <v>2</v>
      </c>
      <c r="B24" s="151"/>
      <c r="C24" s="152"/>
      <c r="D24" s="152"/>
      <c r="E24" s="11"/>
      <c r="F24" s="11"/>
      <c r="G24" s="11"/>
      <c r="H24" s="11"/>
    </row>
    <row r="25" spans="1:8" x14ac:dyDescent="0.25">
      <c r="A25" s="12" t="s">
        <v>17</v>
      </c>
      <c r="B25" s="151"/>
      <c r="C25" s="151"/>
      <c r="D25" s="151"/>
      <c r="E25" s="11"/>
      <c r="F25" s="11"/>
      <c r="G25" s="11"/>
      <c r="H25" s="11"/>
    </row>
    <row r="26" spans="1:8" x14ac:dyDescent="0.25">
      <c r="A26" s="12"/>
      <c r="B26" s="73"/>
      <c r="C26" s="73"/>
      <c r="D26" s="73"/>
      <c r="E26" s="6"/>
      <c r="F26" s="6"/>
      <c r="G26" s="6"/>
      <c r="H26" s="6"/>
    </row>
    <row r="27" spans="1:8" x14ac:dyDescent="0.25">
      <c r="A27" s="13" t="s">
        <v>19</v>
      </c>
      <c r="B27" s="63"/>
      <c r="C27" s="63"/>
      <c r="D27" s="63"/>
      <c r="E27" s="3"/>
      <c r="F27" s="3"/>
      <c r="G27" s="3"/>
      <c r="H27" s="3"/>
    </row>
    <row r="28" spans="1:8" x14ac:dyDescent="0.25">
      <c r="A28" s="42" t="s">
        <v>2</v>
      </c>
      <c r="B28" s="33"/>
      <c r="C28" s="33"/>
      <c r="D28" s="33"/>
      <c r="E28" s="6"/>
      <c r="F28" s="6"/>
      <c r="G28" s="6"/>
      <c r="H28" s="6"/>
    </row>
    <row r="29" spans="1:8" x14ac:dyDescent="0.25">
      <c r="A29" s="42" t="s">
        <v>17</v>
      </c>
      <c r="B29" s="33"/>
      <c r="C29" s="33"/>
      <c r="D29" s="33"/>
      <c r="E29" s="6"/>
      <c r="F29" s="6"/>
      <c r="G29" s="6"/>
      <c r="H29" s="6"/>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29"/>
  <sheetViews>
    <sheetView workbookViewId="0">
      <selection activeCell="A33" sqref="A33"/>
    </sheetView>
  </sheetViews>
  <sheetFormatPr defaultRowHeight="15" x14ac:dyDescent="0.25"/>
  <cols>
    <col min="1" max="1" width="74.7109375" customWidth="1"/>
  </cols>
  <sheetData>
    <row r="1" spans="1:4" ht="28.5" x14ac:dyDescent="0.45">
      <c r="A1" s="1" t="s">
        <v>24</v>
      </c>
      <c r="B1" s="2"/>
      <c r="C1" s="2"/>
      <c r="D1" s="2"/>
    </row>
    <row r="2" spans="1:4" x14ac:dyDescent="0.25">
      <c r="A2" s="3"/>
      <c r="B2" s="44">
        <v>2015</v>
      </c>
      <c r="C2" s="44">
        <v>2014</v>
      </c>
      <c r="D2" s="44">
        <v>2013</v>
      </c>
    </row>
    <row r="3" spans="1:4" x14ac:dyDescent="0.25">
      <c r="A3" s="3" t="s">
        <v>1</v>
      </c>
      <c r="B3" s="41"/>
      <c r="C3" s="41"/>
      <c r="D3" s="41"/>
    </row>
    <row r="4" spans="1:4" x14ac:dyDescent="0.25">
      <c r="A4" s="5" t="s">
        <v>2</v>
      </c>
      <c r="B4" s="157"/>
      <c r="C4" s="161">
        <v>174</v>
      </c>
      <c r="D4" s="8"/>
    </row>
    <row r="5" spans="1:4" x14ac:dyDescent="0.25">
      <c r="A5" s="6" t="s">
        <v>3</v>
      </c>
      <c r="B5" s="47"/>
      <c r="C5" s="60"/>
      <c r="D5" s="60"/>
    </row>
    <row r="6" spans="1:4" x14ac:dyDescent="0.25">
      <c r="A6" s="6" t="s">
        <v>4</v>
      </c>
      <c r="B6" s="47"/>
      <c r="C6" s="60"/>
      <c r="D6" s="60"/>
    </row>
    <row r="7" spans="1:4" x14ac:dyDescent="0.25">
      <c r="A7" s="6" t="s">
        <v>5</v>
      </c>
      <c r="B7" s="47"/>
      <c r="C7" s="60"/>
      <c r="D7" s="60"/>
    </row>
    <row r="8" spans="1:4" s="37" customFormat="1" x14ac:dyDescent="0.25">
      <c r="A8" s="39" t="s">
        <v>6</v>
      </c>
      <c r="B8" s="39"/>
      <c r="C8" s="39"/>
      <c r="D8" s="39"/>
    </row>
    <row r="9" spans="1:4" x14ac:dyDescent="0.25">
      <c r="A9" s="5" t="s">
        <v>7</v>
      </c>
      <c r="B9" s="163"/>
      <c r="C9" s="60"/>
      <c r="D9" s="60"/>
    </row>
    <row r="10" spans="1:4" x14ac:dyDescent="0.25">
      <c r="A10" s="5" t="s">
        <v>8</v>
      </c>
      <c r="B10" s="163"/>
      <c r="C10" s="60"/>
      <c r="D10" s="60"/>
    </row>
    <row r="11" spans="1:4" x14ac:dyDescent="0.25">
      <c r="A11" s="2" t="s">
        <v>9</v>
      </c>
      <c r="B11" s="163"/>
      <c r="C11" s="60"/>
      <c r="D11" s="60"/>
    </row>
    <row r="12" spans="1:4" x14ac:dyDescent="0.25">
      <c r="A12" s="2" t="s">
        <v>10</v>
      </c>
      <c r="B12" s="163"/>
      <c r="C12" s="60"/>
      <c r="D12" s="60"/>
    </row>
    <row r="13" spans="1:4" x14ac:dyDescent="0.25">
      <c r="A13" s="2" t="s">
        <v>11</v>
      </c>
      <c r="B13" s="163"/>
      <c r="C13" s="66"/>
      <c r="D13" s="156"/>
    </row>
    <row r="14" spans="1:4" x14ac:dyDescent="0.25">
      <c r="A14" s="3" t="s">
        <v>12</v>
      </c>
      <c r="B14" s="41"/>
      <c r="C14" s="41"/>
      <c r="D14" s="41"/>
    </row>
    <row r="15" spans="1:4" x14ac:dyDescent="0.25">
      <c r="A15" s="2" t="s">
        <v>13</v>
      </c>
      <c r="B15" s="34"/>
      <c r="C15" s="34">
        <v>7881000</v>
      </c>
      <c r="D15" s="10"/>
    </row>
    <row r="16" spans="1:4" x14ac:dyDescent="0.25">
      <c r="A16" s="2" t="s">
        <v>14</v>
      </c>
      <c r="B16" s="34"/>
      <c r="C16" s="34">
        <v>1491000</v>
      </c>
      <c r="D16" s="10"/>
    </row>
    <row r="17" spans="1:4" x14ac:dyDescent="0.25">
      <c r="A17" s="2" t="s">
        <v>15</v>
      </c>
      <c r="B17" s="34"/>
      <c r="C17" s="10">
        <v>173</v>
      </c>
      <c r="D17" s="10"/>
    </row>
    <row r="18" spans="1:4" x14ac:dyDescent="0.25">
      <c r="A18" s="2"/>
      <c r="B18" s="40"/>
      <c r="C18" s="40"/>
      <c r="D18" s="40"/>
    </row>
    <row r="19" spans="1:4" x14ac:dyDescent="0.25">
      <c r="A19" s="7" t="s">
        <v>16</v>
      </c>
      <c r="B19" s="39"/>
      <c r="C19" s="39"/>
      <c r="D19" s="39"/>
    </row>
    <row r="20" spans="1:4" x14ac:dyDescent="0.25">
      <c r="A20" s="6" t="s">
        <v>2</v>
      </c>
      <c r="B20" s="9"/>
      <c r="C20" s="10">
        <v>323</v>
      </c>
      <c r="D20" s="9"/>
    </row>
    <row r="21" spans="1:4" x14ac:dyDescent="0.25">
      <c r="A21" s="6" t="s">
        <v>17</v>
      </c>
      <c r="B21" s="47"/>
      <c r="C21" s="33">
        <v>10800000</v>
      </c>
      <c r="D21" s="47"/>
    </row>
    <row r="22" spans="1:4" x14ac:dyDescent="0.25">
      <c r="A22" s="6"/>
      <c r="B22" s="38"/>
      <c r="C22" s="38"/>
      <c r="D22" s="38"/>
    </row>
    <row r="23" spans="1:4" x14ac:dyDescent="0.25">
      <c r="A23" s="7" t="s">
        <v>18</v>
      </c>
      <c r="B23" s="39"/>
      <c r="C23" s="39"/>
      <c r="D23" s="39"/>
    </row>
    <row r="24" spans="1:4" x14ac:dyDescent="0.25">
      <c r="A24" s="6" t="s">
        <v>2</v>
      </c>
      <c r="B24" s="47"/>
      <c r="C24" s="10">
        <v>60</v>
      </c>
      <c r="D24" s="10"/>
    </row>
    <row r="25" spans="1:4" x14ac:dyDescent="0.25">
      <c r="A25" s="6" t="s">
        <v>17</v>
      </c>
      <c r="B25" s="47"/>
      <c r="C25" s="34">
        <v>7630000</v>
      </c>
      <c r="D25" s="10"/>
    </row>
    <row r="26" spans="1:4" x14ac:dyDescent="0.25">
      <c r="A26" s="6"/>
      <c r="B26" s="38"/>
      <c r="C26" s="38"/>
      <c r="D26" s="38"/>
    </row>
    <row r="27" spans="1:4" x14ac:dyDescent="0.25">
      <c r="A27" s="7" t="s">
        <v>19</v>
      </c>
      <c r="B27" s="39"/>
      <c r="C27" s="39"/>
      <c r="D27" s="39"/>
    </row>
    <row r="28" spans="1:4" x14ac:dyDescent="0.25">
      <c r="A28" s="6" t="s">
        <v>2</v>
      </c>
      <c r="B28" s="9"/>
      <c r="C28" s="9"/>
      <c r="D28" s="9"/>
    </row>
    <row r="29" spans="1:4" x14ac:dyDescent="0.25">
      <c r="A29" s="6" t="s">
        <v>17</v>
      </c>
      <c r="B29" s="16"/>
      <c r="C29" s="16"/>
      <c r="D29" s="16"/>
    </row>
  </sheetData>
  <pageMargins left="0.7" right="0.7" top="0.75" bottom="0.75" header="0.3" footer="0.3"/>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0"/>
  <sheetViews>
    <sheetView workbookViewId="0">
      <selection activeCell="A37" sqref="A37"/>
    </sheetView>
  </sheetViews>
  <sheetFormatPr defaultRowHeight="15" x14ac:dyDescent="0.25"/>
  <cols>
    <col min="1" max="1" width="76.42578125" bestFit="1" customWidth="1"/>
    <col min="2" max="2" width="8.28515625" customWidth="1"/>
    <col min="3" max="3" width="8.85546875" customWidth="1"/>
    <col min="4" max="4" width="8.5703125" customWidth="1"/>
  </cols>
  <sheetData>
    <row r="1" spans="1:6" ht="28.5" x14ac:dyDescent="0.45">
      <c r="A1" s="43" t="s">
        <v>42</v>
      </c>
      <c r="B1" s="40"/>
      <c r="C1" s="40"/>
      <c r="D1" s="40"/>
      <c r="E1" s="40"/>
      <c r="F1" s="40"/>
    </row>
    <row r="2" spans="1:6" x14ac:dyDescent="0.25">
      <c r="A2" s="41"/>
      <c r="B2" s="44">
        <v>2015</v>
      </c>
      <c r="C2" s="44">
        <v>2014</v>
      </c>
      <c r="D2" s="44">
        <v>2013</v>
      </c>
      <c r="E2" s="40"/>
      <c r="F2" s="40"/>
    </row>
    <row r="3" spans="1:6" x14ac:dyDescent="0.25">
      <c r="A3" s="41" t="s">
        <v>1</v>
      </c>
      <c r="B3" s="41"/>
      <c r="C3" s="41"/>
      <c r="D3" s="41"/>
      <c r="E3" s="41"/>
      <c r="F3" s="41"/>
    </row>
    <row r="4" spans="1:6" x14ac:dyDescent="0.25">
      <c r="A4" s="38" t="s">
        <v>2</v>
      </c>
      <c r="B4" s="33">
        <v>2.6120000000000001</v>
      </c>
      <c r="C4" s="33">
        <v>2.2040000000000002</v>
      </c>
      <c r="D4" s="33">
        <v>1.7709999999999999</v>
      </c>
      <c r="E4" s="42"/>
      <c r="F4" s="42"/>
    </row>
    <row r="5" spans="1:6" x14ac:dyDescent="0.25">
      <c r="A5" s="42" t="s">
        <v>3</v>
      </c>
      <c r="B5" s="33">
        <v>0</v>
      </c>
      <c r="C5" s="33">
        <v>0</v>
      </c>
      <c r="D5" s="33">
        <v>0</v>
      </c>
      <c r="E5" s="42"/>
      <c r="F5" s="42"/>
    </row>
    <row r="6" spans="1:6" x14ac:dyDescent="0.25">
      <c r="A6" s="42" t="s">
        <v>4</v>
      </c>
      <c r="B6" s="33">
        <v>100</v>
      </c>
      <c r="C6" s="33">
        <v>100</v>
      </c>
      <c r="D6" s="33">
        <v>100</v>
      </c>
      <c r="E6" s="42"/>
      <c r="F6" s="42"/>
    </row>
    <row r="7" spans="1:6" x14ac:dyDescent="0.25">
      <c r="A7" s="42" t="s">
        <v>5</v>
      </c>
      <c r="B7" s="33">
        <v>0</v>
      </c>
      <c r="C7" s="33">
        <v>0</v>
      </c>
      <c r="D7" s="33">
        <v>0</v>
      </c>
      <c r="E7" s="42"/>
      <c r="F7" s="42"/>
    </row>
    <row r="8" spans="1:6" x14ac:dyDescent="0.25">
      <c r="A8" s="39" t="s">
        <v>6</v>
      </c>
      <c r="B8" s="63"/>
      <c r="C8" s="63"/>
      <c r="D8" s="63"/>
      <c r="E8" s="39"/>
      <c r="F8" s="39"/>
    </row>
    <row r="9" spans="1:6" x14ac:dyDescent="0.25">
      <c r="A9" s="38" t="s">
        <v>7</v>
      </c>
      <c r="B9" s="67">
        <v>0.31</v>
      </c>
      <c r="C9" s="67">
        <v>0.35</v>
      </c>
      <c r="D9" s="67">
        <v>0.34</v>
      </c>
      <c r="E9" s="42"/>
      <c r="F9" s="42"/>
    </row>
    <row r="10" spans="1:6" x14ac:dyDescent="0.25">
      <c r="A10" s="38" t="s">
        <v>8</v>
      </c>
      <c r="B10" s="67">
        <v>0.23</v>
      </c>
      <c r="C10" s="67">
        <v>0.22</v>
      </c>
      <c r="D10" s="67">
        <v>0.22</v>
      </c>
      <c r="E10" s="42"/>
      <c r="F10" s="42"/>
    </row>
    <row r="11" spans="1:6" x14ac:dyDescent="0.25">
      <c r="A11" s="40" t="s">
        <v>9</v>
      </c>
      <c r="B11" s="68">
        <v>0</v>
      </c>
      <c r="C11" s="68">
        <v>0</v>
      </c>
      <c r="D11" s="68">
        <v>0</v>
      </c>
      <c r="E11" s="40"/>
      <c r="F11" s="40"/>
    </row>
    <row r="12" spans="1:6" x14ac:dyDescent="0.25">
      <c r="A12" s="40" t="s">
        <v>10</v>
      </c>
      <c r="B12" s="68">
        <v>0.2</v>
      </c>
      <c r="C12" s="68">
        <v>0.17</v>
      </c>
      <c r="D12" s="68">
        <v>0.17</v>
      </c>
      <c r="E12" s="40"/>
      <c r="F12" s="40"/>
    </row>
    <row r="13" spans="1:6" x14ac:dyDescent="0.25">
      <c r="A13" s="40" t="s">
        <v>11</v>
      </c>
      <c r="B13" s="68">
        <v>0.26</v>
      </c>
      <c r="C13" s="68">
        <v>0.26</v>
      </c>
      <c r="D13" s="68">
        <v>0.27</v>
      </c>
      <c r="E13" s="40"/>
      <c r="F13" s="40"/>
    </row>
    <row r="14" spans="1:6" x14ac:dyDescent="0.25">
      <c r="A14" s="41" t="s">
        <v>12</v>
      </c>
      <c r="B14" s="70"/>
      <c r="C14" s="70"/>
      <c r="D14" s="70"/>
      <c r="E14" s="41"/>
      <c r="F14" s="41"/>
    </row>
    <row r="15" spans="1:6" x14ac:dyDescent="0.25">
      <c r="A15" s="40" t="s">
        <v>13</v>
      </c>
      <c r="B15" s="34">
        <v>725685</v>
      </c>
      <c r="C15" s="34">
        <v>721658</v>
      </c>
      <c r="D15" s="34">
        <v>708812</v>
      </c>
      <c r="E15" s="40"/>
      <c r="F15" s="40"/>
    </row>
    <row r="16" spans="1:6" x14ac:dyDescent="0.25">
      <c r="A16" s="40" t="s">
        <v>14</v>
      </c>
      <c r="B16" s="34">
        <v>22513</v>
      </c>
      <c r="C16" s="34">
        <v>19324</v>
      </c>
      <c r="D16" s="34">
        <v>16388</v>
      </c>
      <c r="E16" s="40"/>
      <c r="F16" s="40"/>
    </row>
    <row r="17" spans="1:6" x14ac:dyDescent="0.25">
      <c r="A17" s="40" t="s">
        <v>15</v>
      </c>
      <c r="B17" s="34">
        <v>20</v>
      </c>
      <c r="C17" s="34">
        <v>20</v>
      </c>
      <c r="D17" s="34">
        <v>23</v>
      </c>
      <c r="E17" s="40"/>
      <c r="F17" s="40"/>
    </row>
    <row r="18" spans="1:6" x14ac:dyDescent="0.25">
      <c r="A18" s="40"/>
      <c r="B18" s="72"/>
      <c r="C18" s="72"/>
      <c r="D18" s="72"/>
      <c r="E18" s="40"/>
      <c r="F18" s="40"/>
    </row>
    <row r="19" spans="1:6" x14ac:dyDescent="0.25">
      <c r="A19" s="39" t="s">
        <v>16</v>
      </c>
      <c r="B19" s="63"/>
      <c r="C19" s="63"/>
      <c r="D19" s="63"/>
      <c r="E19" s="41"/>
      <c r="F19" s="41"/>
    </row>
    <row r="20" spans="1:6" x14ac:dyDescent="0.25">
      <c r="A20" s="42" t="s">
        <v>2</v>
      </c>
      <c r="B20" s="33"/>
      <c r="C20" s="33"/>
      <c r="D20" s="33"/>
      <c r="E20" s="42"/>
      <c r="F20" s="42"/>
    </row>
    <row r="21" spans="1:6" x14ac:dyDescent="0.25">
      <c r="A21" s="42" t="s">
        <v>17</v>
      </c>
      <c r="B21" s="33"/>
      <c r="C21" s="33"/>
      <c r="D21" s="33"/>
      <c r="E21" s="42"/>
      <c r="F21" s="42"/>
    </row>
    <row r="22" spans="1:6" x14ac:dyDescent="0.25">
      <c r="A22" s="42"/>
      <c r="B22" s="73"/>
      <c r="C22" s="73"/>
      <c r="D22" s="73"/>
      <c r="E22" s="42"/>
      <c r="F22" s="42"/>
    </row>
    <row r="23" spans="1:6" x14ac:dyDescent="0.25">
      <c r="A23" s="39" t="s">
        <v>18</v>
      </c>
      <c r="B23" s="63"/>
      <c r="C23" s="63"/>
      <c r="D23" s="63"/>
      <c r="E23" s="41"/>
      <c r="F23" s="41"/>
    </row>
    <row r="24" spans="1:6" x14ac:dyDescent="0.25">
      <c r="A24" s="42" t="s">
        <v>2</v>
      </c>
      <c r="B24" s="33"/>
      <c r="C24" s="33"/>
      <c r="D24" s="33"/>
      <c r="E24" s="42"/>
      <c r="F24" s="42"/>
    </row>
    <row r="25" spans="1:6" x14ac:dyDescent="0.25">
      <c r="A25" s="42" t="s">
        <v>17</v>
      </c>
      <c r="B25" s="33"/>
      <c r="C25" s="33"/>
      <c r="D25" s="33"/>
      <c r="E25" s="42"/>
      <c r="F25" s="42"/>
    </row>
    <row r="26" spans="1:6" x14ac:dyDescent="0.25">
      <c r="A26" s="42"/>
      <c r="B26" s="73"/>
      <c r="C26" s="73"/>
      <c r="D26" s="73"/>
      <c r="E26" s="42"/>
      <c r="F26" s="42"/>
    </row>
    <row r="27" spans="1:6" x14ac:dyDescent="0.25">
      <c r="A27" s="39" t="s">
        <v>19</v>
      </c>
      <c r="B27" s="63"/>
      <c r="C27" s="63"/>
      <c r="D27" s="63"/>
      <c r="E27" s="41"/>
      <c r="F27" s="41"/>
    </row>
    <row r="28" spans="1:6" x14ac:dyDescent="0.25">
      <c r="A28" s="42" t="s">
        <v>2</v>
      </c>
      <c r="B28" s="33">
        <v>0.128</v>
      </c>
      <c r="C28" s="33">
        <v>0.11799999999999999</v>
      </c>
      <c r="D28" s="33">
        <v>0.105</v>
      </c>
      <c r="E28" s="42"/>
      <c r="F28" s="42"/>
    </row>
    <row r="29" spans="1:6" x14ac:dyDescent="0.25">
      <c r="A29" s="42" t="s">
        <v>17</v>
      </c>
      <c r="B29" s="33">
        <v>44429</v>
      </c>
      <c r="C29" s="33">
        <v>44291</v>
      </c>
      <c r="D29" s="33">
        <v>44716</v>
      </c>
      <c r="E29" s="42"/>
      <c r="F29" s="42"/>
    </row>
    <row r="30" spans="1:6" x14ac:dyDescent="0.25">
      <c r="A30" s="37"/>
      <c r="B30" s="37"/>
      <c r="C30" s="37"/>
      <c r="D30" s="37"/>
      <c r="E30" s="37"/>
      <c r="F30" s="37"/>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9"/>
  <sheetViews>
    <sheetView zoomScaleNormal="100" workbookViewId="0">
      <selection activeCell="D35" sqref="D35:D36"/>
    </sheetView>
  </sheetViews>
  <sheetFormatPr defaultRowHeight="15" x14ac:dyDescent="0.25"/>
  <cols>
    <col min="1" max="1" width="76.42578125" bestFit="1" customWidth="1"/>
  </cols>
  <sheetData>
    <row r="1" spans="1:4" ht="28.5" x14ac:dyDescent="0.45">
      <c r="A1" s="43" t="s">
        <v>91</v>
      </c>
      <c r="B1" s="40"/>
      <c r="C1" s="40"/>
      <c r="D1" s="40"/>
    </row>
    <row r="2" spans="1:4" x14ac:dyDescent="0.25">
      <c r="A2" s="41"/>
      <c r="B2" s="44">
        <v>2015</v>
      </c>
      <c r="C2" s="44">
        <v>2014</v>
      </c>
      <c r="D2" s="44">
        <v>2013</v>
      </c>
    </row>
    <row r="3" spans="1:4" x14ac:dyDescent="0.25">
      <c r="A3" s="41" t="s">
        <v>1</v>
      </c>
      <c r="B3" s="41"/>
      <c r="C3" s="41"/>
      <c r="D3" s="41"/>
    </row>
    <row r="4" spans="1:4" x14ac:dyDescent="0.25">
      <c r="A4" s="38" t="s">
        <v>2</v>
      </c>
      <c r="B4" s="157">
        <v>39.954999999999998</v>
      </c>
      <c r="C4" s="8"/>
      <c r="D4" s="8"/>
    </row>
    <row r="5" spans="1:4" x14ac:dyDescent="0.25">
      <c r="A5" s="42" t="s">
        <v>3</v>
      </c>
      <c r="B5" s="47"/>
      <c r="C5" s="60"/>
      <c r="D5" s="60"/>
    </row>
    <row r="6" spans="1:4" x14ac:dyDescent="0.25">
      <c r="A6" s="42" t="s">
        <v>4</v>
      </c>
      <c r="B6" s="47"/>
      <c r="C6" s="60"/>
      <c r="D6" s="60"/>
    </row>
    <row r="7" spans="1:4" x14ac:dyDescent="0.25">
      <c r="A7" s="42" t="s">
        <v>5</v>
      </c>
      <c r="B7" s="47"/>
      <c r="C7" s="60"/>
      <c r="D7" s="60"/>
    </row>
    <row r="8" spans="1:4" x14ac:dyDescent="0.25">
      <c r="A8" s="39" t="s">
        <v>6</v>
      </c>
      <c r="B8" s="39"/>
      <c r="C8" s="39"/>
      <c r="D8" s="39"/>
    </row>
    <row r="9" spans="1:4" x14ac:dyDescent="0.25">
      <c r="A9" s="38" t="s">
        <v>7</v>
      </c>
      <c r="B9" s="60">
        <v>8.5199999999999998E-2</v>
      </c>
      <c r="C9" s="60"/>
      <c r="D9" s="60"/>
    </row>
    <row r="10" spans="1:4" x14ac:dyDescent="0.25">
      <c r="A10" s="38" t="s">
        <v>8</v>
      </c>
      <c r="B10" s="60">
        <v>0.69340000000000002</v>
      </c>
      <c r="C10" s="60"/>
      <c r="D10" s="60"/>
    </row>
    <row r="11" spans="1:4" x14ac:dyDescent="0.25">
      <c r="A11" s="40" t="s">
        <v>9</v>
      </c>
      <c r="B11" s="60">
        <v>9.8900000000000002E-2</v>
      </c>
      <c r="C11" s="60"/>
      <c r="D11" s="60"/>
    </row>
    <row r="12" spans="1:4" x14ac:dyDescent="0.25">
      <c r="A12" s="40" t="s">
        <v>10</v>
      </c>
      <c r="B12" s="163"/>
      <c r="C12" s="60"/>
      <c r="D12" s="60"/>
    </row>
    <row r="13" spans="1:4" x14ac:dyDescent="0.25">
      <c r="A13" s="40" t="s">
        <v>11</v>
      </c>
      <c r="B13" s="60">
        <v>0.1225</v>
      </c>
      <c r="C13" s="66"/>
      <c r="D13" s="156"/>
    </row>
    <row r="14" spans="1:4" x14ac:dyDescent="0.25">
      <c r="A14" s="41" t="s">
        <v>12</v>
      </c>
      <c r="B14" s="177"/>
      <c r="C14" s="41"/>
      <c r="D14" s="41"/>
    </row>
    <row r="15" spans="1:4" x14ac:dyDescent="0.25">
      <c r="A15" s="40" t="s">
        <v>13</v>
      </c>
      <c r="B15" s="34">
        <v>2536000</v>
      </c>
      <c r="C15" s="10"/>
      <c r="D15" s="10"/>
    </row>
    <row r="16" spans="1:4" x14ac:dyDescent="0.25">
      <c r="A16" s="40" t="s">
        <v>14</v>
      </c>
      <c r="B16" s="34"/>
      <c r="C16" s="10"/>
      <c r="D16" s="10"/>
    </row>
    <row r="17" spans="1:4" x14ac:dyDescent="0.25">
      <c r="A17" s="40" t="s">
        <v>15</v>
      </c>
      <c r="B17" s="34">
        <v>371</v>
      </c>
      <c r="C17" s="10"/>
      <c r="D17" s="10"/>
    </row>
    <row r="18" spans="1:4" x14ac:dyDescent="0.25">
      <c r="A18" s="40"/>
      <c r="B18" s="40"/>
      <c r="C18" s="40"/>
      <c r="D18" s="40"/>
    </row>
    <row r="19" spans="1:4" x14ac:dyDescent="0.25">
      <c r="A19" s="39" t="s">
        <v>16</v>
      </c>
      <c r="B19" s="39"/>
      <c r="C19" s="39"/>
      <c r="D19" s="39"/>
    </row>
    <row r="20" spans="1:4" x14ac:dyDescent="0.25">
      <c r="A20" s="42" t="s">
        <v>2</v>
      </c>
      <c r="B20" s="9"/>
      <c r="C20" s="9"/>
      <c r="D20" s="9"/>
    </row>
    <row r="21" spans="1:4" x14ac:dyDescent="0.25">
      <c r="A21" s="42" t="s">
        <v>17</v>
      </c>
      <c r="B21" s="47"/>
      <c r="C21" s="47"/>
      <c r="D21" s="47"/>
    </row>
    <row r="22" spans="1:4" x14ac:dyDescent="0.25">
      <c r="A22" s="42"/>
      <c r="B22" s="38"/>
      <c r="C22" s="38"/>
      <c r="D22" s="38"/>
    </row>
    <row r="23" spans="1:4" x14ac:dyDescent="0.25">
      <c r="A23" s="39" t="s">
        <v>18</v>
      </c>
      <c r="B23" s="39"/>
      <c r="C23" s="39"/>
      <c r="D23" s="39"/>
    </row>
    <row r="24" spans="1:4" x14ac:dyDescent="0.25">
      <c r="A24" s="42" t="s">
        <v>2</v>
      </c>
      <c r="B24" s="47"/>
      <c r="C24" s="10"/>
      <c r="D24" s="10"/>
    </row>
    <row r="25" spans="1:4" x14ac:dyDescent="0.25">
      <c r="A25" s="42" t="s">
        <v>17</v>
      </c>
      <c r="B25" s="47"/>
      <c r="C25" s="10"/>
      <c r="D25" s="10"/>
    </row>
    <row r="26" spans="1:4" x14ac:dyDescent="0.25">
      <c r="A26" s="42"/>
      <c r="B26" s="38"/>
      <c r="C26" s="38"/>
      <c r="D26" s="38"/>
    </row>
    <row r="27" spans="1:4" x14ac:dyDescent="0.25">
      <c r="A27" s="39" t="s">
        <v>19</v>
      </c>
      <c r="B27" s="39"/>
      <c r="C27" s="39"/>
      <c r="D27" s="39"/>
    </row>
    <row r="28" spans="1:4" x14ac:dyDescent="0.25">
      <c r="A28" s="42" t="s">
        <v>2</v>
      </c>
      <c r="B28" s="9"/>
      <c r="C28" s="9"/>
      <c r="D28" s="9"/>
    </row>
    <row r="29" spans="1:4" x14ac:dyDescent="0.25">
      <c r="A29" s="42" t="s">
        <v>17</v>
      </c>
      <c r="B29" s="16"/>
      <c r="C29" s="16"/>
      <c r="D29" s="16"/>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
  <sheetViews>
    <sheetView workbookViewId="0">
      <selection activeCell="F8" sqref="F8"/>
    </sheetView>
  </sheetViews>
  <sheetFormatPr defaultRowHeight="15" x14ac:dyDescent="0.25"/>
  <cols>
    <col min="1" max="1" width="76.42578125" bestFit="1" customWidth="1"/>
  </cols>
  <sheetData>
    <row r="1" spans="1:6" ht="28.5" x14ac:dyDescent="0.45">
      <c r="A1" s="43" t="s">
        <v>92</v>
      </c>
      <c r="B1" s="40"/>
      <c r="C1" s="40"/>
      <c r="D1" s="40"/>
    </row>
    <row r="2" spans="1:6" x14ac:dyDescent="0.25">
      <c r="A2" s="41"/>
      <c r="B2" s="44">
        <v>2015</v>
      </c>
      <c r="C2" s="44">
        <v>2014</v>
      </c>
      <c r="D2" s="44">
        <v>2013</v>
      </c>
    </row>
    <row r="3" spans="1:6" x14ac:dyDescent="0.25">
      <c r="A3" s="41" t="s">
        <v>1</v>
      </c>
      <c r="B3" s="41"/>
      <c r="C3" s="41"/>
      <c r="D3" s="41"/>
    </row>
    <row r="4" spans="1:6" x14ac:dyDescent="0.25">
      <c r="A4" s="38" t="s">
        <v>2</v>
      </c>
      <c r="B4" s="157">
        <v>35.548451</v>
      </c>
      <c r="C4" s="157">
        <v>35.262112000000002</v>
      </c>
      <c r="D4" s="157">
        <v>33.814833</v>
      </c>
    </row>
    <row r="5" spans="1:6" x14ac:dyDescent="0.25">
      <c r="A5" s="42" t="s">
        <v>3</v>
      </c>
      <c r="B5" s="47" t="s">
        <v>35</v>
      </c>
      <c r="C5" s="60">
        <v>0.6961285609934259</v>
      </c>
      <c r="D5" s="60">
        <v>0.70200573065902583</v>
      </c>
    </row>
    <row r="6" spans="1:6" x14ac:dyDescent="0.25">
      <c r="A6" s="42" t="s">
        <v>4</v>
      </c>
      <c r="B6" s="47" t="s">
        <v>35</v>
      </c>
      <c r="C6" s="60">
        <v>9.4959824689554422E-3</v>
      </c>
      <c r="D6" s="60">
        <v>9.3123209169054446E-3</v>
      </c>
    </row>
    <row r="7" spans="1:6" x14ac:dyDescent="0.25">
      <c r="A7" s="42" t="s">
        <v>5</v>
      </c>
      <c r="B7" s="47" t="s">
        <v>35</v>
      </c>
      <c r="C7" s="60">
        <v>0.29437545653761871</v>
      </c>
      <c r="D7" s="60">
        <v>0.28868194842406875</v>
      </c>
      <c r="F7" s="212"/>
    </row>
    <row r="8" spans="1:6" x14ac:dyDescent="0.25">
      <c r="A8" s="39" t="s">
        <v>6</v>
      </c>
      <c r="B8" s="39"/>
      <c r="C8" s="183"/>
      <c r="D8" s="39"/>
      <c r="F8" s="212"/>
    </row>
    <row r="9" spans="1:6" x14ac:dyDescent="0.25">
      <c r="A9" s="38" t="s">
        <v>7</v>
      </c>
      <c r="B9" s="60">
        <v>0.39233234437675335</v>
      </c>
      <c r="C9" s="60">
        <v>0.35583502385376786</v>
      </c>
      <c r="D9" s="60">
        <v>0.36684739888527906</v>
      </c>
    </row>
    <row r="10" spans="1:6" x14ac:dyDescent="0.25">
      <c r="A10" s="38" t="s">
        <v>8</v>
      </c>
      <c r="B10" s="60">
        <v>0.51495323976093432</v>
      </c>
      <c r="C10" s="60">
        <v>0.53924031158553754</v>
      </c>
      <c r="D10" s="60">
        <v>0.55081164239528557</v>
      </c>
    </row>
    <row r="11" spans="1:6" x14ac:dyDescent="0.25">
      <c r="A11" s="40" t="s">
        <v>9</v>
      </c>
      <c r="B11" s="60">
        <v>8.0762380002691297E-3</v>
      </c>
      <c r="C11" s="60">
        <v>8.2523674173191931E-3</v>
      </c>
      <c r="D11" s="60">
        <v>9.1842485173019104E-3</v>
      </c>
    </row>
    <row r="12" spans="1:6" x14ac:dyDescent="0.25">
      <c r="A12" s="40" t="s">
        <v>10</v>
      </c>
      <c r="B12" s="60">
        <v>8.4638177862043196E-2</v>
      </c>
      <c r="C12" s="60">
        <v>9.6672254761164589E-2</v>
      </c>
      <c r="D12" s="60">
        <v>7.3156710202133476E-2</v>
      </c>
    </row>
    <row r="13" spans="1:6" x14ac:dyDescent="0.25">
      <c r="A13" s="40" t="s">
        <v>11</v>
      </c>
      <c r="B13" s="66" t="s">
        <v>35</v>
      </c>
      <c r="C13" s="66" t="s">
        <v>35</v>
      </c>
      <c r="D13" s="156"/>
    </row>
    <row r="14" spans="1:6" x14ac:dyDescent="0.25">
      <c r="A14" s="41" t="s">
        <v>12</v>
      </c>
      <c r="B14" s="41"/>
      <c r="C14" s="41"/>
      <c r="D14" s="41"/>
    </row>
    <row r="15" spans="1:6" x14ac:dyDescent="0.25">
      <c r="A15" s="40" t="s">
        <v>13</v>
      </c>
      <c r="B15" s="16">
        <v>2023999</v>
      </c>
      <c r="C15" s="16">
        <v>2051514</v>
      </c>
      <c r="D15" s="16">
        <v>2086981</v>
      </c>
    </row>
    <row r="16" spans="1:6" x14ac:dyDescent="0.25">
      <c r="A16" s="40" t="s">
        <v>14</v>
      </c>
      <c r="B16" s="16">
        <v>82120</v>
      </c>
      <c r="C16" s="16">
        <v>81750</v>
      </c>
      <c r="D16" s="16">
        <v>79607</v>
      </c>
    </row>
    <row r="17" spans="1:6" x14ac:dyDescent="0.25">
      <c r="A17" s="40" t="s">
        <v>15</v>
      </c>
      <c r="B17" s="16">
        <v>1308</v>
      </c>
      <c r="C17" s="16">
        <v>1330</v>
      </c>
      <c r="D17" s="16">
        <v>1350</v>
      </c>
    </row>
    <row r="18" spans="1:6" x14ac:dyDescent="0.25">
      <c r="A18" s="40"/>
      <c r="B18" s="40"/>
      <c r="C18" s="40"/>
      <c r="D18" s="40"/>
    </row>
    <row r="19" spans="1:6" x14ac:dyDescent="0.25">
      <c r="A19" s="39" t="s">
        <v>16</v>
      </c>
      <c r="B19" s="39"/>
      <c r="C19" s="39"/>
      <c r="D19" s="39"/>
    </row>
    <row r="20" spans="1:6" x14ac:dyDescent="0.25">
      <c r="A20" s="42" t="s">
        <v>2</v>
      </c>
      <c r="B20" s="178"/>
      <c r="C20" s="178"/>
      <c r="D20" s="178"/>
    </row>
    <row r="21" spans="1:6" x14ac:dyDescent="0.25">
      <c r="A21" s="42" t="s">
        <v>17</v>
      </c>
      <c r="B21" s="47"/>
      <c r="C21" s="47"/>
      <c r="D21" s="47"/>
    </row>
    <row r="22" spans="1:6" x14ac:dyDescent="0.25">
      <c r="A22" s="42"/>
      <c r="B22" s="38"/>
      <c r="C22" s="38"/>
      <c r="D22" s="38"/>
    </row>
    <row r="23" spans="1:6" x14ac:dyDescent="0.25">
      <c r="A23" s="39" t="s">
        <v>18</v>
      </c>
      <c r="B23" s="39"/>
      <c r="C23" s="39"/>
      <c r="D23" s="39"/>
    </row>
    <row r="24" spans="1:6" x14ac:dyDescent="0.25">
      <c r="A24" s="42" t="s">
        <v>2</v>
      </c>
      <c r="B24" s="47"/>
      <c r="C24" s="9"/>
      <c r="D24" s="9"/>
    </row>
    <row r="25" spans="1:6" x14ac:dyDescent="0.25">
      <c r="A25" s="42" t="s">
        <v>17</v>
      </c>
      <c r="B25" s="47"/>
      <c r="C25" s="16"/>
      <c r="D25" s="16"/>
    </row>
    <row r="26" spans="1:6" x14ac:dyDescent="0.25">
      <c r="A26" s="42"/>
      <c r="B26" s="38"/>
      <c r="C26" s="38"/>
      <c r="D26" s="38"/>
    </row>
    <row r="27" spans="1:6" x14ac:dyDescent="0.25">
      <c r="A27" s="39" t="s">
        <v>19</v>
      </c>
      <c r="B27" s="39"/>
      <c r="C27" s="39"/>
      <c r="D27" s="39"/>
    </row>
    <row r="28" spans="1:6" x14ac:dyDescent="0.25">
      <c r="A28" s="42" t="s">
        <v>2</v>
      </c>
      <c r="B28" s="9">
        <v>68.011510999999999</v>
      </c>
      <c r="C28" s="9">
        <v>64.254368999999997</v>
      </c>
      <c r="D28" s="9">
        <v>57.953933999999997</v>
      </c>
      <c r="F28" s="200"/>
    </row>
    <row r="29" spans="1:6" x14ac:dyDescent="0.25">
      <c r="A29" s="42" t="s">
        <v>17</v>
      </c>
      <c r="B29" s="16">
        <v>7876399</v>
      </c>
      <c r="C29" s="16">
        <v>7850350</v>
      </c>
      <c r="D29" s="16">
        <v>7826395</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23</vt:i4>
      </vt:variant>
    </vt:vector>
  </HeadingPairs>
  <TitlesOfParts>
    <vt:vector size="49" baseType="lpstr">
      <vt:lpstr>Total</vt:lpstr>
      <vt:lpstr>AT</vt:lpstr>
      <vt:lpstr>BE</vt:lpstr>
      <vt:lpstr>BG</vt:lpstr>
      <vt:lpstr>CH</vt:lpstr>
      <vt:lpstr>DE</vt:lpstr>
      <vt:lpstr>EE</vt:lpstr>
      <vt:lpstr>ES, CNEPS</vt:lpstr>
      <vt:lpstr>ES, INVERCO</vt:lpstr>
      <vt:lpstr>FI</vt:lpstr>
      <vt:lpstr>FR</vt:lpstr>
      <vt:lpstr>HR</vt:lpstr>
      <vt:lpstr>HU</vt:lpstr>
      <vt:lpstr>IE</vt:lpstr>
      <vt:lpstr>IS</vt:lpstr>
      <vt:lpstr>IT</vt:lpstr>
      <vt:lpstr>LT</vt:lpstr>
      <vt:lpstr>LU</vt:lpstr>
      <vt:lpstr>NL</vt:lpstr>
      <vt:lpstr>NO</vt:lpstr>
      <vt:lpstr>PT</vt:lpstr>
      <vt:lpstr>RO</vt:lpstr>
      <vt:lpstr>SE (TPF)</vt:lpstr>
      <vt:lpstr>SE (SPFA)</vt:lpstr>
      <vt:lpstr>UK</vt:lpstr>
      <vt:lpstr>Charts</vt:lpstr>
      <vt:lpstr>AT!Print_Area</vt:lpstr>
      <vt:lpstr>BE!Print_Area</vt:lpstr>
      <vt:lpstr>BG!Print_Area</vt:lpstr>
      <vt:lpstr>CH!Print_Area</vt:lpstr>
      <vt:lpstr>DE!Print_Area</vt:lpstr>
      <vt:lpstr>EE!Print_Area</vt:lpstr>
      <vt:lpstr>'ES, CNEPS'!Print_Area</vt:lpstr>
      <vt:lpstr>FI!Print_Area</vt:lpstr>
      <vt:lpstr>FR!Print_Area</vt:lpstr>
      <vt:lpstr>HR!Print_Area</vt:lpstr>
      <vt:lpstr>HU!Print_Area</vt:lpstr>
      <vt:lpstr>IE!Print_Area</vt:lpstr>
      <vt:lpstr>IS!Print_Area</vt:lpstr>
      <vt:lpstr>IT!Print_Area</vt:lpstr>
      <vt:lpstr>LT!Print_Area</vt:lpstr>
      <vt:lpstr>LU!Print_Area</vt:lpstr>
      <vt:lpstr>NL!Print_Area</vt:lpstr>
      <vt:lpstr>NO!Print_Area</vt:lpstr>
      <vt:lpstr>PT!Print_Area</vt:lpstr>
      <vt:lpstr>RO!Print_Area</vt:lpstr>
      <vt:lpstr>'SE (TPF)'!Print_Area</vt:lpstr>
      <vt:lpstr>Total!Print_Area</vt:lpstr>
      <vt:lpstr>UK!Print_Area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2018-08-22T13:29:55Z</dcterms:modified>
</cp:coreProperties>
</file>